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66925"/>
  <mc:AlternateContent xmlns:mc="http://schemas.openxmlformats.org/markup-compatibility/2006">
    <mc:Choice Requires="x15">
      <x15ac:absPath xmlns:x15ac="http://schemas.microsoft.com/office/spreadsheetml/2010/11/ac" url="https://nttcomgroup.sharepoint.com/sites/in_teams_N2001/Shared Documents/General/51_アンダーレイサービス企画/SO WG/IWAN/04_Angora/チケット仕様/添付用エクセルファイル/"/>
    </mc:Choice>
  </mc:AlternateContent>
  <xr:revisionPtr revIDLastSave="2124" documentId="8_{588B8B3F-B8B7-49A6-93F7-547B22D3E42A}" xr6:coauthVersionLast="47" xr6:coauthVersionMax="47" xr10:uidLastSave="{24D5B7CC-5CDB-4E79-83A1-DD2EEFFA497A}"/>
  <bookViews>
    <workbookView xWindow="5610" yWindow="-16320" windowWidth="29040" windowHeight="15720" xr2:uid="{68EABC7F-7013-4900-B5A4-B5401DE95A40}"/>
  </bookViews>
  <sheets>
    <sheet name="工事依頼書" sheetId="1" r:id="rId1"/>
    <sheet name="納期判定リスト" sheetId="5" state="hidden"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7" i="5" l="1"/>
  <c r="C51" i="5" l="1"/>
  <c r="C49" i="5"/>
  <c r="C50" i="5" s="1" a="1"/>
  <c r="C50" i="5" s="1"/>
  <c r="C43" i="5"/>
  <c r="C35" i="5"/>
  <c r="C33" i="5"/>
  <c r="C34" i="5" s="1" a="1"/>
  <c r="C34" i="5" s="1"/>
  <c r="C41" i="5"/>
  <c r="C42" i="5" s="1" a="1"/>
  <c r="C42" i="5" s="1"/>
  <c r="C25" i="5"/>
  <c r="C18" i="5"/>
  <c r="C16" i="5"/>
  <c r="C17" i="5" s="1" a="1"/>
  <c r="C17" i="5" s="1"/>
  <c r="C12" i="5"/>
  <c r="C10" i="5"/>
  <c r="C11" i="5" s="1" a="1"/>
  <c r="C11" i="5" s="1"/>
  <c r="J5" i="5"/>
  <c r="J6" i="5"/>
  <c r="J4" i="5"/>
  <c r="C6" i="5"/>
  <c r="C4" i="5"/>
  <c r="C2" i="5"/>
  <c r="C5" i="5" l="1" a="1"/>
  <c r="C5" i="5" s="1"/>
  <c r="C7" i="5"/>
  <c r="C26" i="5" a="1"/>
  <c r="C26" i="5" s="1"/>
  <c r="C29" i="5"/>
  <c r="C53" i="5"/>
  <c r="C55" i="5" s="1" a="1"/>
  <c r="C55" i="5" s="1"/>
  <c r="C37" i="5"/>
  <c r="C39" i="5" s="1" a="1"/>
  <c r="C39" i="5" s="1"/>
  <c r="C45" i="5"/>
  <c r="C47" i="5" s="1" a="1"/>
  <c r="C47" i="5" s="1"/>
  <c r="C23" i="5"/>
  <c r="C28" i="5" s="1"/>
  <c r="C13" i="5"/>
  <c r="C14" i="5" s="1" a="1"/>
  <c r="C14" i="5" s="1"/>
  <c r="C19" i="5"/>
  <c r="C20" i="5" s="1" a="1"/>
  <c r="C20" i="5" s="1"/>
  <c r="C30" i="5" l="1" a="1"/>
  <c r="C30" i="5" s="1"/>
  <c r="C31" i="5" a="1"/>
  <c r="C31" i="5" s="1"/>
  <c r="C8" i="5" a="1"/>
  <c r="C8" i="5" s="1"/>
  <c r="C62" i="5"/>
  <c r="C61" i="5"/>
  <c r="C52" i="5"/>
  <c r="C54" i="5" s="1" a="1"/>
  <c r="C54" i="5" s="1"/>
  <c r="C36" i="5"/>
  <c r="C38" i="5" s="1" a="1"/>
  <c r="C38" i="5" s="1"/>
  <c r="C44" i="5"/>
  <c r="C46" i="5" s="1" a="1"/>
  <c r="C46" i="5" s="1"/>
  <c r="C58" i="5" l="1"/>
  <c r="C64" i="5" s="1" a="1"/>
  <c r="C64" i="5" s="1"/>
  <c r="C31" i="1" s="1"/>
  <c r="C59" i="5"/>
  <c r="C60" i="5"/>
  <c r="C57" i="5"/>
  <c r="C65" i="5" l="1" a="1"/>
  <c r="C65" i="5" s="1"/>
  <c r="C39" i="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<sst xmlns="http://schemas.openxmlformats.org/spreadsheetml/2006/main" count="266" uniqueCount="132">
  <si>
    <t>ver1.0</t>
  </si>
  <si>
    <t>docomo business RINK_ギャランティ接続（IW一括提供型）_工事依頼書</t>
    <rPh sb="7" eb="9">
      <t>カイセン</t>
    </rPh>
    <rPh sb="10" eb="11">
      <t>ヒカリ</t>
    </rPh>
    <rPh sb="11" eb="13">
      <t>イッカツ</t>
    </rPh>
    <rPh sb="13" eb="15">
      <t>テイキョウ</t>
    </rPh>
    <rPh sb="16" eb="17">
      <t>ガタ</t>
    </rPh>
    <phoneticPr fontId="1"/>
  </si>
  <si>
    <t>回線ID</t>
    <rPh sb="0" eb="2">
      <t>カイセン</t>
    </rPh>
    <phoneticPr fontId="1"/>
  </si>
  <si>
    <t>入力欄</t>
    <rPh sb="0" eb="3">
      <t>ニュウリョクラン</t>
    </rPh>
    <phoneticPr fontId="1"/>
  </si>
  <si>
    <t>備考</t>
    <rPh sb="0" eb="2">
      <t>ビコウ</t>
    </rPh>
    <phoneticPr fontId="1"/>
  </si>
  <si>
    <t>Z+数字9桁のIDをご記載ください</t>
    <rPh sb="2" eb="4">
      <t>スウジ</t>
    </rPh>
    <rPh sb="5" eb="6">
      <t>ケタ</t>
    </rPh>
    <rPh sb="11" eb="13">
      <t>キサイ</t>
    </rPh>
    <phoneticPr fontId="1"/>
  </si>
  <si>
    <t>申込日</t>
    <rPh sb="0" eb="3">
      <t>モウシコミビ</t>
    </rPh>
    <phoneticPr fontId="1"/>
  </si>
  <si>
    <t>依頼事項</t>
    <rPh sb="0" eb="4">
      <t>イライジコウ</t>
    </rPh>
    <phoneticPr fontId="1"/>
  </si>
  <si>
    <t>現地調査と宅内工事の実施日時を調整希望</t>
    <rPh sb="0" eb="4">
      <t>ゲンチチョウサ</t>
    </rPh>
    <rPh sb="5" eb="7">
      <t>タクナイ</t>
    </rPh>
    <rPh sb="7" eb="9">
      <t>コウジ</t>
    </rPh>
    <rPh sb="10" eb="14">
      <t>ジッシニチジ</t>
    </rPh>
    <rPh sb="15" eb="17">
      <t>チョウセイ</t>
    </rPh>
    <rPh sb="17" eb="19">
      <t>キボウ</t>
    </rPh>
    <phoneticPr fontId="1"/>
  </si>
  <si>
    <t>宅内工事の実施日時を調整希望</t>
    <rPh sb="0" eb="2">
      <t>タクナイ</t>
    </rPh>
    <rPh sb="2" eb="4">
      <t>コウジ</t>
    </rPh>
    <rPh sb="5" eb="9">
      <t>ジッシニチジ</t>
    </rPh>
    <rPh sb="10" eb="12">
      <t>チョウセイ</t>
    </rPh>
    <rPh sb="12" eb="14">
      <t>キボウ</t>
    </rPh>
    <phoneticPr fontId="1"/>
  </si>
  <si>
    <t>初回の調整を実施</t>
    <rPh sb="0" eb="2">
      <t>ショカイ</t>
    </rPh>
    <rPh sb="3" eb="5">
      <t>チョウセイ</t>
    </rPh>
    <rPh sb="6" eb="8">
      <t>ジッシ</t>
    </rPh>
    <phoneticPr fontId="1"/>
  </si>
  <si>
    <t>現調レス判定NGのため、現地調査、宅内工事の日程の再調整を実施</t>
    <rPh sb="0" eb="2">
      <t>ゲンチョウ</t>
    </rPh>
    <rPh sb="4" eb="6">
      <t>ハンテイ</t>
    </rPh>
    <rPh sb="29" eb="31">
      <t>ジッシ</t>
    </rPh>
    <phoneticPr fontId="1"/>
  </si>
  <si>
    <t>現調はコンソールで申込を実施したため、工事日のみの調整を実施</t>
    <rPh sb="0" eb="2">
      <t>ゲンチョウ</t>
    </rPh>
    <rPh sb="9" eb="11">
      <t>モウシコミ</t>
    </rPh>
    <rPh sb="12" eb="14">
      <t>ジッシ</t>
    </rPh>
    <rPh sb="19" eb="21">
      <t>コウジ</t>
    </rPh>
    <rPh sb="21" eb="22">
      <t>ビ</t>
    </rPh>
    <rPh sb="25" eb="27">
      <t>チョウセイ</t>
    </rPh>
    <rPh sb="28" eb="30">
      <t>ジッシ</t>
    </rPh>
    <phoneticPr fontId="1"/>
  </si>
  <si>
    <t>現調レスで申込を実施したため、工事日のみの調整を実施</t>
    <rPh sb="0" eb="2">
      <t>ゲンチョウ</t>
    </rPh>
    <rPh sb="5" eb="7">
      <t>モウシコミ</t>
    </rPh>
    <rPh sb="8" eb="10">
      <t>ジッシ</t>
    </rPh>
    <rPh sb="15" eb="17">
      <t>コウジ</t>
    </rPh>
    <rPh sb="17" eb="18">
      <t>ビ</t>
    </rPh>
    <rPh sb="21" eb="23">
      <t>チョウセイ</t>
    </rPh>
    <rPh sb="24" eb="26">
      <t>ジッシ</t>
    </rPh>
    <phoneticPr fontId="1"/>
  </si>
  <si>
    <t>東西の要請でアクセス工事、付帯工事が必要であり、宅内工事の日程の再調整</t>
    <phoneticPr fontId="1"/>
  </si>
  <si>
    <t>現場調査希望</t>
    <rPh sb="0" eb="4">
      <t>ゲンバチョウサ</t>
    </rPh>
    <rPh sb="4" eb="6">
      <t>キボウ</t>
    </rPh>
    <phoneticPr fontId="1"/>
  </si>
  <si>
    <t>(稼働予約済の場合)現調日</t>
    <rPh sb="1" eb="3">
      <t>カドウ</t>
    </rPh>
    <rPh sb="3" eb="6">
      <t>ヨヤクズ</t>
    </rPh>
    <rPh sb="7" eb="9">
      <t>バアイ</t>
    </rPh>
    <rPh sb="10" eb="12">
      <t>ゲンチョウ</t>
    </rPh>
    <rPh sb="12" eb="13">
      <t>ビ</t>
    </rPh>
    <phoneticPr fontId="1"/>
  </si>
  <si>
    <t>調整不要</t>
    <rPh sb="0" eb="2">
      <t>チョウセイ</t>
    </rPh>
    <rPh sb="2" eb="4">
      <t>フヨウ</t>
    </rPh>
    <phoneticPr fontId="1"/>
  </si>
  <si>
    <t>調整要</t>
    <phoneticPr fontId="1"/>
  </si>
  <si>
    <t>AMフリー</t>
    <phoneticPr fontId="1"/>
  </si>
  <si>
    <t>PMフリー</t>
    <phoneticPr fontId="1"/>
  </si>
  <si>
    <t>終日フリー</t>
    <rPh sb="0" eb="2">
      <t>シュウジツ</t>
    </rPh>
    <phoneticPr fontId="1"/>
  </si>
  <si>
    <t>第二希望日</t>
    <rPh sb="0" eb="2">
      <t>ダイニ</t>
    </rPh>
    <rPh sb="2" eb="4">
      <t>キボウ</t>
    </rPh>
    <rPh sb="4" eb="5">
      <t>ビ</t>
    </rPh>
    <phoneticPr fontId="1"/>
  </si>
  <si>
    <t>第二希望時間帯</t>
    <rPh sb="0" eb="2">
      <t>ダイニ</t>
    </rPh>
    <rPh sb="2" eb="4">
      <t>キボウ</t>
    </rPh>
    <rPh sb="4" eb="6">
      <t>ジカン</t>
    </rPh>
    <phoneticPr fontId="1"/>
  </si>
  <si>
    <t>第三希望日</t>
    <rPh sb="0" eb="2">
      <t>ダイサン</t>
    </rPh>
    <rPh sb="2" eb="4">
      <t>キボウ</t>
    </rPh>
    <rPh sb="4" eb="5">
      <t>ビ</t>
    </rPh>
    <phoneticPr fontId="1"/>
  </si>
  <si>
    <t>第三希望時間帯</t>
    <rPh sb="0" eb="2">
      <t>ダイサン</t>
    </rPh>
    <rPh sb="2" eb="6">
      <t>キボウジカン</t>
    </rPh>
    <phoneticPr fontId="1"/>
  </si>
  <si>
    <t>事前連絡先</t>
    <rPh sb="0" eb="5">
      <t>ジゼンレンラクサキ</t>
    </rPh>
    <phoneticPr fontId="1"/>
  </si>
  <si>
    <t>事業所名※</t>
    <rPh sb="0" eb="4">
      <t>ジギョウショメイ</t>
    </rPh>
    <phoneticPr fontId="1"/>
  </si>
  <si>
    <t>全角15文字以内でご記入ください。</t>
    <rPh sb="0" eb="2">
      <t>ゼンカク</t>
    </rPh>
    <rPh sb="4" eb="6">
      <t>モジ</t>
    </rPh>
    <rPh sb="6" eb="8">
      <t>イナイ</t>
    </rPh>
    <rPh sb="10" eb="12">
      <t>キニュウ</t>
    </rPh>
    <phoneticPr fontId="1"/>
  </si>
  <si>
    <t>担当者氏名※</t>
    <rPh sb="0" eb="3">
      <t>タントウシャ</t>
    </rPh>
    <rPh sb="3" eb="5">
      <t>シメイ</t>
    </rPh>
    <phoneticPr fontId="1"/>
  </si>
  <si>
    <t>全角6文字以内でご記入ください。</t>
    <rPh sb="0" eb="2">
      <t>ゼンカク</t>
    </rPh>
    <rPh sb="3" eb="7">
      <t>モジイナイ</t>
    </rPh>
    <rPh sb="9" eb="11">
      <t>キニュウ</t>
    </rPh>
    <phoneticPr fontId="1"/>
  </si>
  <si>
    <t>担当者電話番号※</t>
    <rPh sb="0" eb="3">
      <t>タントウシャ</t>
    </rPh>
    <rPh sb="3" eb="7">
      <t>デンワバンゴウ</t>
    </rPh>
    <phoneticPr fontId="1"/>
  </si>
  <si>
    <t>・電話番号はハイフンを含めて半角13文字以内でご記入ください。</t>
    <rPh sb="1" eb="3">
      <t>デンワ</t>
    </rPh>
    <rPh sb="3" eb="5">
      <t>バンゴウ</t>
    </rPh>
    <rPh sb="11" eb="12">
      <t>フク</t>
    </rPh>
    <rPh sb="14" eb="16">
      <t>ハンカク</t>
    </rPh>
    <rPh sb="18" eb="20">
      <t>モジ</t>
    </rPh>
    <rPh sb="20" eb="22">
      <t>イナイ</t>
    </rPh>
    <rPh sb="24" eb="26">
      <t>キニュウ</t>
    </rPh>
    <phoneticPr fontId="1"/>
  </si>
  <si>
    <t>立会者情報</t>
    <rPh sb="0" eb="3">
      <t>タチアイシャ</t>
    </rPh>
    <rPh sb="3" eb="5">
      <t>ジョウホウ</t>
    </rPh>
    <phoneticPr fontId="1"/>
  </si>
  <si>
    <t>工事希望</t>
    <phoneticPr fontId="1"/>
  </si>
  <si>
    <t>(稼働予約済の場合)工事日</t>
    <rPh sb="1" eb="3">
      <t>カドウ</t>
    </rPh>
    <rPh sb="3" eb="5">
      <t>ヨヤク</t>
    </rPh>
    <rPh sb="5" eb="6">
      <t>スミ</t>
    </rPh>
    <rPh sb="7" eb="9">
      <t>バアイ</t>
    </rPh>
    <rPh sb="10" eb="13">
      <t>コウジビ</t>
    </rPh>
    <phoneticPr fontId="1"/>
  </si>
  <si>
    <t>稼働予約済の日程がある場合はご記入ください。</t>
    <rPh sb="0" eb="5">
      <t>カドウヨヤクズ</t>
    </rPh>
    <rPh sb="6" eb="8">
      <t>ニッテイ</t>
    </rPh>
    <rPh sb="11" eb="13">
      <t>バアイ</t>
    </rPh>
    <rPh sb="15" eb="17">
      <t>キニュウ</t>
    </rPh>
    <phoneticPr fontId="1"/>
  </si>
  <si>
    <t>(稼働予約済の場合)工事時間帯</t>
    <rPh sb="1" eb="3">
      <t>カドウ</t>
    </rPh>
    <rPh sb="3" eb="5">
      <t>ヨヤク</t>
    </rPh>
    <rPh sb="5" eb="6">
      <t>スミ</t>
    </rPh>
    <rPh sb="7" eb="9">
      <t>バアイ</t>
    </rPh>
    <rPh sb="10" eb="12">
      <t>コウジ</t>
    </rPh>
    <rPh sb="12" eb="14">
      <t>ジカン</t>
    </rPh>
    <rPh sb="14" eb="15">
      <t>タイ</t>
    </rPh>
    <phoneticPr fontId="1"/>
  </si>
  <si>
    <t>稼働予約済工事日での調整可否</t>
    <rPh sb="0" eb="2">
      <t>カドウ</t>
    </rPh>
    <rPh sb="2" eb="4">
      <t>ヨヤク</t>
    </rPh>
    <rPh sb="4" eb="5">
      <t>スミ</t>
    </rPh>
    <rPh sb="5" eb="8">
      <t>コウジビ</t>
    </rPh>
    <rPh sb="10" eb="12">
      <t>チョウセイ</t>
    </rPh>
    <rPh sb="12" eb="14">
      <t>カヒ</t>
    </rPh>
    <phoneticPr fontId="1"/>
  </si>
  <si>
    <t>稼働予約済の工事日程を維持しつつ、現調の調整依頼を出すことが可能かを判定します。不可の場合は下の工事希望日を入力し、工事日の再調整もあわせてご依頼ください。</t>
    <rPh sb="0" eb="5">
      <t>カドウヨヤクズ</t>
    </rPh>
    <rPh sb="6" eb="8">
      <t>コウジ</t>
    </rPh>
    <rPh sb="8" eb="10">
      <t>ニッテイ</t>
    </rPh>
    <rPh sb="11" eb="13">
      <t>イジ</t>
    </rPh>
    <rPh sb="17" eb="19">
      <t>ゲンチョウ</t>
    </rPh>
    <rPh sb="20" eb="24">
      <t>チョウセイイライ</t>
    </rPh>
    <rPh sb="25" eb="26">
      <t>ダ</t>
    </rPh>
    <rPh sb="30" eb="32">
      <t>カノウ</t>
    </rPh>
    <rPh sb="34" eb="36">
      <t>ハンテイ</t>
    </rPh>
    <rPh sb="40" eb="42">
      <t>フカ</t>
    </rPh>
    <rPh sb="43" eb="45">
      <t>バアイ</t>
    </rPh>
    <rPh sb="46" eb="47">
      <t>シタ</t>
    </rPh>
    <rPh sb="48" eb="53">
      <t>コウジキボウビ</t>
    </rPh>
    <rPh sb="54" eb="56">
      <t>ニュウリョク</t>
    </rPh>
    <rPh sb="58" eb="61">
      <t>コウジビ</t>
    </rPh>
    <rPh sb="62" eb="65">
      <t>サイチョウセイ</t>
    </rPh>
    <rPh sb="71" eb="73">
      <t>イライ</t>
    </rPh>
    <phoneticPr fontId="1"/>
  </si>
  <si>
    <t>第一希望日</t>
    <rPh sb="0" eb="2">
      <t>ダイイチ</t>
    </rPh>
    <rPh sb="2" eb="4">
      <t>キボウ</t>
    </rPh>
    <rPh sb="4" eb="5">
      <t>ビ</t>
    </rPh>
    <phoneticPr fontId="1"/>
  </si>
  <si>
    <t>第一希望時間帯</t>
    <rPh sb="0" eb="4">
      <t>ダイイチキボウ</t>
    </rPh>
    <rPh sb="4" eb="6">
      <t>ジカン</t>
    </rPh>
    <rPh sb="6" eb="7">
      <t>タイ</t>
    </rPh>
    <phoneticPr fontId="1"/>
  </si>
  <si>
    <t>現調・工事間隔判定結果</t>
    <rPh sb="0" eb="2">
      <t>ゲンチョウ</t>
    </rPh>
    <rPh sb="3" eb="5">
      <t>コウジ</t>
    </rPh>
    <rPh sb="5" eb="7">
      <t>カンカク</t>
    </rPh>
    <rPh sb="7" eb="9">
      <t>ハンテイ</t>
    </rPh>
    <rPh sb="9" eb="11">
      <t>ケッカ</t>
    </rPh>
    <phoneticPr fontId="1"/>
  </si>
  <si>
    <t>結果</t>
    <rPh sb="0" eb="2">
      <t>ケッカ</t>
    </rPh>
    <phoneticPr fontId="1"/>
  </si>
  <si>
    <t>不可の場合、希望日の間隔をご確認の上、再度エクセルファイルをご記入ください</t>
    <rPh sb="0" eb="2">
      <t>フカ</t>
    </rPh>
    <rPh sb="3" eb="5">
      <t>バアイ</t>
    </rPh>
    <rPh sb="6" eb="9">
      <t>キボウビ</t>
    </rPh>
    <rPh sb="10" eb="12">
      <t>カンカク</t>
    </rPh>
    <rPh sb="14" eb="16">
      <t>カクニン</t>
    </rPh>
    <rPh sb="17" eb="18">
      <t>ウエ</t>
    </rPh>
    <rPh sb="19" eb="21">
      <t>サイド</t>
    </rPh>
    <rPh sb="31" eb="33">
      <t>キニュウ</t>
    </rPh>
    <phoneticPr fontId="1"/>
  </si>
  <si>
    <t>パターン一覧</t>
    <rPh sb="4" eb="6">
      <t>イチラン</t>
    </rPh>
    <phoneticPr fontId="1"/>
  </si>
  <si>
    <t>現調</t>
    <rPh sb="0" eb="2">
      <t>ゲンチョウ</t>
    </rPh>
    <phoneticPr fontId="1"/>
  </si>
  <si>
    <t>本日の日付</t>
    <rPh sb="0" eb="2">
      <t>ホンジツ</t>
    </rPh>
    <rPh sb="3" eb="5">
      <t>ヒヅケ</t>
    </rPh>
    <phoneticPr fontId="1"/>
  </si>
  <si>
    <t>祝日・稼働不可期間(2024/8/1~2025/12/31)</t>
    <rPh sb="3" eb="5">
      <t>カドウ</t>
    </rPh>
    <rPh sb="5" eb="7">
      <t>フカ</t>
    </rPh>
    <rPh sb="7" eb="9">
      <t>キカン</t>
    </rPh>
    <phoneticPr fontId="1"/>
  </si>
  <si>
    <t>金</t>
  </si>
  <si>
    <t>お盆期間</t>
    <rPh sb="1" eb="2">
      <t>ボン</t>
    </rPh>
    <rPh sb="2" eb="4">
      <t>キカン</t>
    </rPh>
    <phoneticPr fontId="1"/>
  </si>
  <si>
    <t>曜日</t>
    <rPh sb="0" eb="2">
      <t>ヨウビ</t>
    </rPh>
    <phoneticPr fontId="1"/>
  </si>
  <si>
    <t>時間帯</t>
    <rPh sb="0" eb="3">
      <t>ジカンタイ</t>
    </rPh>
    <phoneticPr fontId="1"/>
  </si>
  <si>
    <t>現調第一希望日の日程</t>
    <rPh sb="0" eb="2">
      <t>ゲンチョウ</t>
    </rPh>
    <rPh sb="2" eb="4">
      <t>ダイイチ</t>
    </rPh>
    <rPh sb="4" eb="7">
      <t>キボウビ</t>
    </rPh>
    <rPh sb="8" eb="10">
      <t>ニッテイ</t>
    </rPh>
    <phoneticPr fontId="1"/>
  </si>
  <si>
    <t>土</t>
  </si>
  <si>
    <t>1~5</t>
    <phoneticPr fontId="1"/>
  </si>
  <si>
    <t>数字以外</t>
    <rPh sb="0" eb="2">
      <t>スウジ</t>
    </rPh>
    <rPh sb="2" eb="4">
      <t>イガイ</t>
    </rPh>
    <phoneticPr fontId="1"/>
  </si>
  <si>
    <t>現調第一希望日の曜日</t>
    <rPh sb="0" eb="2">
      <t>ゲンチョウ</t>
    </rPh>
    <rPh sb="2" eb="4">
      <t>ダイイチ</t>
    </rPh>
    <rPh sb="4" eb="7">
      <t>キボウビ</t>
    </rPh>
    <rPh sb="8" eb="10">
      <t>ヨウビ</t>
    </rPh>
    <phoneticPr fontId="1"/>
  </si>
  <si>
    <t>日</t>
  </si>
  <si>
    <t>山の日</t>
  </si>
  <si>
    <t>9以上17以下</t>
    <rPh sb="1" eb="3">
      <t>イジョウ</t>
    </rPh>
    <rPh sb="5" eb="7">
      <t>イカ</t>
    </rPh>
    <phoneticPr fontId="1"/>
  </si>
  <si>
    <t>可</t>
    <rPh sb="0" eb="1">
      <t>カ</t>
    </rPh>
    <phoneticPr fontId="1"/>
  </si>
  <si>
    <t>現調第一希望日の時間帯</t>
    <rPh sb="0" eb="2">
      <t>ゲンチョウ</t>
    </rPh>
    <rPh sb="2" eb="4">
      <t>ダイイチ</t>
    </rPh>
    <rPh sb="4" eb="7">
      <t>キボウビ</t>
    </rPh>
    <rPh sb="8" eb="11">
      <t>ジカンタイ</t>
    </rPh>
    <phoneticPr fontId="1"/>
  </si>
  <si>
    <t>月</t>
  </si>
  <si>
    <t>振替休日</t>
  </si>
  <si>
    <t>8以下もしくは18以上</t>
    <rPh sb="1" eb="3">
      <t>イカ</t>
    </rPh>
    <rPh sb="9" eb="11">
      <t>イジョウ</t>
    </rPh>
    <phoneticPr fontId="1"/>
  </si>
  <si>
    <t>不可</t>
    <rPh sb="0" eb="2">
      <t>フカ</t>
    </rPh>
    <phoneticPr fontId="1"/>
  </si>
  <si>
    <t>インターバル</t>
    <phoneticPr fontId="1"/>
  </si>
  <si>
    <t>火</t>
  </si>
  <si>
    <t>6か7</t>
    <phoneticPr fontId="1"/>
  </si>
  <si>
    <t>判定</t>
    <rPh sb="0" eb="2">
      <t>ハンテイ</t>
    </rPh>
    <phoneticPr fontId="1"/>
  </si>
  <si>
    <t>水</t>
  </si>
  <si>
    <t>木</t>
  </si>
  <si>
    <t>工事</t>
    <rPh sb="0" eb="2">
      <t>コウジ</t>
    </rPh>
    <phoneticPr fontId="1"/>
  </si>
  <si>
    <t>現調第二希望日の日程</t>
    <rPh sb="0" eb="2">
      <t>ゲンチョウ</t>
    </rPh>
    <rPh sb="2" eb="4">
      <t>ダイニ</t>
    </rPh>
    <rPh sb="4" eb="7">
      <t>キボウビ</t>
    </rPh>
    <rPh sb="8" eb="10">
      <t>ニッテイ</t>
    </rPh>
    <phoneticPr fontId="1"/>
  </si>
  <si>
    <t>お客様表示文言</t>
    <rPh sb="1" eb="3">
      <t>キャクサマ</t>
    </rPh>
    <rPh sb="3" eb="7">
      <t>ヒョウジモンゴン</t>
    </rPh>
    <phoneticPr fontId="1"/>
  </si>
  <si>
    <t>現調第二希望日の曜日</t>
    <rPh sb="0" eb="2">
      <t>ゲンチョウ</t>
    </rPh>
    <rPh sb="2" eb="4">
      <t>ダイニ</t>
    </rPh>
    <rPh sb="4" eb="7">
      <t>キボウビ</t>
    </rPh>
    <rPh sb="8" eb="10">
      <t>ヨウビ</t>
    </rPh>
    <phoneticPr fontId="1"/>
  </si>
  <si>
    <t>可です。こちらの内容で稼働調整依頼をお出しください。稼働状況によっては日程のご希望に添えない場合があることをご了承ください。</t>
    <rPh sb="0" eb="1">
      <t>カ</t>
    </rPh>
    <rPh sb="8" eb="10">
      <t>ナイヨウ</t>
    </rPh>
    <rPh sb="11" eb="17">
      <t>カドウチョウセイイライ</t>
    </rPh>
    <rPh sb="19" eb="20">
      <t>ダ</t>
    </rPh>
    <rPh sb="26" eb="30">
      <t>カドウジョウキョウ</t>
    </rPh>
    <rPh sb="35" eb="37">
      <t>ニッテイ</t>
    </rPh>
    <rPh sb="39" eb="41">
      <t>キボウ</t>
    </rPh>
    <rPh sb="42" eb="43">
      <t>ソ</t>
    </rPh>
    <rPh sb="46" eb="48">
      <t>バアイ</t>
    </rPh>
    <rPh sb="55" eb="57">
      <t>リョウショウ</t>
    </rPh>
    <phoneticPr fontId="1"/>
  </si>
  <si>
    <t>現調第二希望日の時間帯</t>
    <rPh sb="0" eb="2">
      <t>ゲンチョウ</t>
    </rPh>
    <rPh sb="2" eb="4">
      <t>ダイニ</t>
    </rPh>
    <rPh sb="4" eb="7">
      <t>キボウビ</t>
    </rPh>
    <rPh sb="8" eb="11">
      <t>ジカンタイ</t>
    </rPh>
    <phoneticPr fontId="1"/>
  </si>
  <si>
    <t>不可です。稼働の間隔をご確認の上、再度希望日時をご記入ください。</t>
    <rPh sb="0" eb="2">
      <t>フカ</t>
    </rPh>
    <rPh sb="5" eb="7">
      <t>カドウ</t>
    </rPh>
    <rPh sb="8" eb="10">
      <t>カンカク</t>
    </rPh>
    <rPh sb="12" eb="14">
      <t>カクニン</t>
    </rPh>
    <rPh sb="15" eb="16">
      <t>ウエ</t>
    </rPh>
    <rPh sb="17" eb="19">
      <t>サイド</t>
    </rPh>
    <rPh sb="19" eb="21">
      <t>キボウ</t>
    </rPh>
    <rPh sb="21" eb="23">
      <t>ニチジ</t>
    </rPh>
    <rPh sb="25" eb="27">
      <t>キニュウ</t>
    </rPh>
    <phoneticPr fontId="1"/>
  </si>
  <si>
    <t>敬老の日</t>
  </si>
  <si>
    <t>秋分の日</t>
  </si>
  <si>
    <t>現調第三希望日の日程</t>
    <rPh sb="0" eb="2">
      <t>ゲンチョウ</t>
    </rPh>
    <rPh sb="2" eb="4">
      <t>ダイサン</t>
    </rPh>
    <rPh sb="4" eb="7">
      <t>キボウビ</t>
    </rPh>
    <rPh sb="8" eb="10">
      <t>ニッテイ</t>
    </rPh>
    <phoneticPr fontId="1"/>
  </si>
  <si>
    <t>現調第三希望日の曜日</t>
    <rPh sb="0" eb="2">
      <t>ゲンチョウ</t>
    </rPh>
    <rPh sb="2" eb="4">
      <t>ダイサン</t>
    </rPh>
    <rPh sb="4" eb="7">
      <t>キボウビ</t>
    </rPh>
    <rPh sb="8" eb="10">
      <t>ヨウビ</t>
    </rPh>
    <phoneticPr fontId="1"/>
  </si>
  <si>
    <t>スポーツの日</t>
  </si>
  <si>
    <t>現調第三希望日の時間帯</t>
    <rPh sb="0" eb="2">
      <t>ゲンチョウ</t>
    </rPh>
    <rPh sb="2" eb="4">
      <t>ダイサン</t>
    </rPh>
    <rPh sb="4" eb="7">
      <t>キボウビ</t>
    </rPh>
    <rPh sb="8" eb="11">
      <t>ジカンタイ</t>
    </rPh>
    <phoneticPr fontId="1"/>
  </si>
  <si>
    <t>文化の日</t>
  </si>
  <si>
    <t>勤労感謝の日</t>
  </si>
  <si>
    <t>元日</t>
  </si>
  <si>
    <t>成人の日</t>
  </si>
  <si>
    <t>現調予定日</t>
    <rPh sb="0" eb="2">
      <t>ゲンチョウ</t>
    </rPh>
    <rPh sb="2" eb="5">
      <t>ヨテイビ</t>
    </rPh>
    <phoneticPr fontId="1"/>
  </si>
  <si>
    <t>建国記念の日</t>
  </si>
  <si>
    <t>天皇誕生日</t>
  </si>
  <si>
    <t>予約済の工事日</t>
    <rPh sb="0" eb="2">
      <t>ヨヤク</t>
    </rPh>
    <rPh sb="2" eb="3">
      <t>ズ</t>
    </rPh>
    <rPh sb="4" eb="7">
      <t>コウジビ</t>
    </rPh>
    <phoneticPr fontId="1"/>
  </si>
  <si>
    <t>工事第一希望日の曜日</t>
    <rPh sb="2" eb="4">
      <t>ダイイチ</t>
    </rPh>
    <rPh sb="4" eb="7">
      <t>キボウビ</t>
    </rPh>
    <rPh sb="8" eb="10">
      <t>ヨウビ</t>
    </rPh>
    <phoneticPr fontId="1"/>
  </si>
  <si>
    <t>春分の日</t>
  </si>
  <si>
    <t>工事第一希望日の時間帯</t>
    <rPh sb="2" eb="4">
      <t>ダイイチ</t>
    </rPh>
    <rPh sb="4" eb="7">
      <t>キボウビ</t>
    </rPh>
    <rPh sb="8" eb="11">
      <t>ジカンタイ</t>
    </rPh>
    <phoneticPr fontId="1"/>
  </si>
  <si>
    <t>昭和の日</t>
  </si>
  <si>
    <t>インターバル(現調予定日より)</t>
    <rPh sb="7" eb="9">
      <t>ゲンチョウ</t>
    </rPh>
    <rPh sb="9" eb="12">
      <t>ヨテイビ</t>
    </rPh>
    <phoneticPr fontId="1"/>
  </si>
  <si>
    <t>憲法記念日</t>
  </si>
  <si>
    <t>インターバル(申込日より)</t>
    <rPh sb="7" eb="9">
      <t>モウシコミ</t>
    </rPh>
    <rPh sb="9" eb="10">
      <t>ビ</t>
    </rPh>
    <phoneticPr fontId="1"/>
  </si>
  <si>
    <t>みどりの日</t>
  </si>
  <si>
    <t>判定(現調予定日より)</t>
    <rPh sb="0" eb="2">
      <t>ハンテイ</t>
    </rPh>
    <rPh sb="3" eb="8">
      <t>ゲンチョウヨテイビ</t>
    </rPh>
    <phoneticPr fontId="1"/>
  </si>
  <si>
    <t>こどもの日</t>
  </si>
  <si>
    <t>判定(申込日より)</t>
    <rPh sb="0" eb="2">
      <t>ハンテイ</t>
    </rPh>
    <rPh sb="3" eb="6">
      <t>モウシコミビ</t>
    </rPh>
    <phoneticPr fontId="1"/>
  </si>
  <si>
    <t>海の日</t>
  </si>
  <si>
    <t>工事第一希望日の日程</t>
    <rPh sb="2" eb="4">
      <t>ダイイチ</t>
    </rPh>
    <rPh sb="4" eb="7">
      <t>キボウビ</t>
    </rPh>
    <rPh sb="8" eb="10">
      <t>ニッテイ</t>
    </rPh>
    <phoneticPr fontId="1"/>
  </si>
  <si>
    <t>工事第二希望日の日程</t>
    <rPh sb="2" eb="4">
      <t>ダイニ</t>
    </rPh>
    <rPh sb="4" eb="7">
      <t>キボウビ</t>
    </rPh>
    <rPh sb="8" eb="10">
      <t>ニッテイ</t>
    </rPh>
    <phoneticPr fontId="1"/>
  </si>
  <si>
    <t>工事第二希望日の曜日</t>
    <rPh sb="2" eb="4">
      <t>ダイニ</t>
    </rPh>
    <rPh sb="4" eb="7">
      <t>キボウビ</t>
    </rPh>
    <rPh sb="8" eb="10">
      <t>ヨウビ</t>
    </rPh>
    <phoneticPr fontId="1"/>
  </si>
  <si>
    <t>工事第二希望日の時間帯</t>
    <rPh sb="2" eb="4">
      <t>ダイニ</t>
    </rPh>
    <rPh sb="4" eb="7">
      <t>キボウビ</t>
    </rPh>
    <rPh sb="8" eb="11">
      <t>ジカンタイ</t>
    </rPh>
    <phoneticPr fontId="1"/>
  </si>
  <si>
    <t>工事第三希望日の日程</t>
    <rPh sb="2" eb="4">
      <t>ダイサン</t>
    </rPh>
    <rPh sb="4" eb="7">
      <t>キボウビ</t>
    </rPh>
    <rPh sb="8" eb="10">
      <t>ニッテイ</t>
    </rPh>
    <phoneticPr fontId="1"/>
  </si>
  <si>
    <t>工事第三希望日の曜日</t>
    <rPh sb="2" eb="4">
      <t>ダイサン</t>
    </rPh>
    <rPh sb="4" eb="7">
      <t>キボウビ</t>
    </rPh>
    <rPh sb="8" eb="10">
      <t>ヨウビ</t>
    </rPh>
    <phoneticPr fontId="1"/>
  </si>
  <si>
    <t>工事第三希望日の時間帯</t>
    <rPh sb="2" eb="4">
      <t>ダイサン</t>
    </rPh>
    <rPh sb="4" eb="7">
      <t>キボウビ</t>
    </rPh>
    <rPh sb="8" eb="11">
      <t>ジカンタイ</t>
    </rPh>
    <phoneticPr fontId="1"/>
  </si>
  <si>
    <t>最終判定</t>
    <rPh sb="0" eb="4">
      <t>サイシュウハンテイ</t>
    </rPh>
    <phoneticPr fontId="1"/>
  </si>
  <si>
    <t>現調、工事を調整</t>
    <rPh sb="0" eb="2">
      <t>ゲンチョウ</t>
    </rPh>
    <rPh sb="3" eb="5">
      <t>コウジ</t>
    </rPh>
    <rPh sb="6" eb="8">
      <t>チョウセイ</t>
    </rPh>
    <phoneticPr fontId="1"/>
  </si>
  <si>
    <t>現調レス判定NG、工事日予約済</t>
    <rPh sb="0" eb="2">
      <t>ゲンチョウ</t>
    </rPh>
    <rPh sb="4" eb="6">
      <t>ハンテイ</t>
    </rPh>
    <rPh sb="9" eb="12">
      <t>コウジビ</t>
    </rPh>
    <rPh sb="12" eb="15">
      <t>ヨヤクズ</t>
    </rPh>
    <phoneticPr fontId="1"/>
  </si>
  <si>
    <t>現調レス判定NG、現調、工事を調整</t>
    <rPh sb="0" eb="2">
      <t>ゲンチョウ</t>
    </rPh>
    <rPh sb="4" eb="6">
      <t>ハンテイ</t>
    </rPh>
    <rPh sb="9" eb="11">
      <t>ゲンチョウ</t>
    </rPh>
    <rPh sb="12" eb="14">
      <t>コウジ</t>
    </rPh>
    <rPh sb="15" eb="17">
      <t>チョウセイ</t>
    </rPh>
    <phoneticPr fontId="1"/>
  </si>
  <si>
    <t>現調をコンソールにて申込済</t>
    <rPh sb="0" eb="2">
      <t>ゲンチョウ</t>
    </rPh>
    <rPh sb="10" eb="12">
      <t>モウシコミ</t>
    </rPh>
    <rPh sb="12" eb="13">
      <t>ズ</t>
    </rPh>
    <phoneticPr fontId="1"/>
  </si>
  <si>
    <t>現調レスにて申込済</t>
    <rPh sb="0" eb="2">
      <t>ゲンチョウ</t>
    </rPh>
    <rPh sb="6" eb="8">
      <t>モウシコミ</t>
    </rPh>
    <rPh sb="8" eb="9">
      <t>ズ</t>
    </rPh>
    <phoneticPr fontId="1"/>
  </si>
  <si>
    <t>アクセス・付帯工事が必要</t>
    <rPh sb="5" eb="7">
      <t>フタイ</t>
    </rPh>
    <rPh sb="7" eb="9">
      <t>コウジ</t>
    </rPh>
    <rPh sb="10" eb="12">
      <t>ヒツヨウ</t>
    </rPh>
    <phoneticPr fontId="1"/>
  </si>
  <si>
    <t>お客様表示</t>
    <rPh sb="1" eb="3">
      <t>キャクサマ</t>
    </rPh>
    <rPh sb="3" eb="5">
      <t>ヒョウジ</t>
    </rPh>
    <phoneticPr fontId="1"/>
  </si>
  <si>
    <t>稼働予約済工事日での調整可否</t>
  </si>
  <si>
    <t>現調・工事間隔判定結果</t>
  </si>
  <si>
    <t>申込年月日は、本ファイルを入力し、提出する日付を
YYYY/MM/DD（半角）の形式でご記入ください。
(例)2024年9月30日　→　2024/09/30</t>
    <rPh sb="0" eb="2">
      <t>モウシコミ</t>
    </rPh>
    <rPh sb="2" eb="5">
      <t>ネンガッピ</t>
    </rPh>
    <rPh sb="7" eb="8">
      <t>ホン</t>
    </rPh>
    <rPh sb="13" eb="15">
      <t>ニュウリョク</t>
    </rPh>
    <rPh sb="17" eb="19">
      <t>テイシュツ</t>
    </rPh>
    <rPh sb="21" eb="23">
      <t>ヒヅケ</t>
    </rPh>
    <phoneticPr fontId="1"/>
  </si>
  <si>
    <t>入力欄　※本ファイルを入力し、提出する日付をご記載ください</t>
    <rPh sb="0" eb="3">
      <t>ニュウリョクラン</t>
    </rPh>
    <rPh sb="5" eb="6">
      <t>ホン</t>
    </rPh>
    <rPh sb="11" eb="13">
      <t>ニュウリョク</t>
    </rPh>
    <rPh sb="15" eb="17">
      <t>テイシュツ</t>
    </rPh>
    <rPh sb="19" eb="21">
      <t>ヒヅケ</t>
    </rPh>
    <rPh sb="23" eb="25">
      <t>キサイ</t>
    </rPh>
    <phoneticPr fontId="1"/>
  </si>
  <si>
    <t>担当者電話番号</t>
    <rPh sb="0" eb="3">
      <t>タントウシャ</t>
    </rPh>
    <rPh sb="3" eb="7">
      <t>デンワバンゴウ</t>
    </rPh>
    <phoneticPr fontId="1"/>
  </si>
  <si>
    <t>担当者氏名</t>
    <rPh sb="0" eb="3">
      <t>タントウシャ</t>
    </rPh>
    <rPh sb="3" eb="5">
      <t>シメイ</t>
    </rPh>
    <phoneticPr fontId="1"/>
  </si>
  <si>
    <t>事業所名</t>
    <rPh sb="0" eb="4">
      <t>ジギョウショメイ</t>
    </rPh>
    <phoneticPr fontId="1"/>
  </si>
  <si>
    <t>【はじめにお読みください】
本依頼書はIW一括提供型回線の申込時において、下記事象発生時に現地調査、宅内工事の日程調整のために利用するチケットでございます。
下記パターンに該当することを確認の上、必ず上の行から順番にご記入ください。
・「稼働調整」を利用し、RINKコンソールのカレンダ上の稼働空きなしの日程で現地調査、宅内工事の実施をご希望
・「訪問時刻指定」を利用し、現地調査、宅内工事の実施日時を1時間単位で指定をご希望
・現調レスの判定結果がNGのため、現地調査、宅内工事の日程の再調整が必要
・東西の要請でアクセス工事、付帯工事が必要であり、宅内工事の日程の再調整が必要</t>
    <rPh sb="6" eb="7">
      <t>ヨ</t>
    </rPh>
    <rPh sb="15" eb="18">
      <t>イライショ</t>
    </rPh>
    <rPh sb="79" eb="81">
      <t>カキ</t>
    </rPh>
    <rPh sb="86" eb="88">
      <t>ガイトウ</t>
    </rPh>
    <rPh sb="93" eb="95">
      <t>カクニン</t>
    </rPh>
    <rPh sb="96" eb="97">
      <t>ウエ</t>
    </rPh>
    <rPh sb="98" eb="99">
      <t>カナラ</t>
    </rPh>
    <rPh sb="100" eb="101">
      <t>ウエ</t>
    </rPh>
    <rPh sb="102" eb="103">
      <t>ギョウ</t>
    </rPh>
    <rPh sb="105" eb="107">
      <t>ジュンバン</t>
    </rPh>
    <rPh sb="109" eb="111">
      <t>キニュウ</t>
    </rPh>
    <phoneticPr fontId="1"/>
  </si>
  <si>
    <r>
      <t xml:space="preserve">希望年月日は、YYYY/MM/DD（半角）の形式でご記入ください。
(例)2024年9月30日　→　2024/09/30
</t>
    </r>
    <r>
      <rPr>
        <sz val="12"/>
        <color rgb="FFFF0000"/>
        <rFont val="Meiryo UI"/>
        <family val="3"/>
        <charset val="128"/>
      </rPr>
      <t>・全希望日につきまして、希望日が平日かつ希望時間帯がAMフリー/PMフリー/終日フリー/9~17の場合は本ファイルに記載の「申込日」から</t>
    </r>
    <r>
      <rPr>
        <b/>
        <sz val="12"/>
        <color rgb="FFFF0000"/>
        <rFont val="Meiryo UI"/>
        <family val="3"/>
        <charset val="128"/>
      </rPr>
      <t>14</t>
    </r>
    <r>
      <rPr>
        <sz val="12"/>
        <color rgb="FFFF0000"/>
        <rFont val="Meiryo UI"/>
        <family val="3"/>
        <charset val="128"/>
      </rPr>
      <t>営業日目以降180日以内、それ以外の場合は</t>
    </r>
    <r>
      <rPr>
        <b/>
        <sz val="12"/>
        <color rgb="FFFF0000"/>
        <rFont val="Meiryo UI"/>
        <family val="3"/>
        <charset val="128"/>
      </rPr>
      <t>16</t>
    </r>
    <r>
      <rPr>
        <sz val="12"/>
        <color rgb="FFFF0000"/>
        <rFont val="Meiryo UI"/>
        <family val="3"/>
        <charset val="128"/>
      </rPr>
      <t xml:space="preserve">営業日目以降180日以内の日付をご記入ください。
・訪問時刻指定オプションをご希望の場合は、希望時間帯の欄でご希望の時刻を24時間表記でご選択ください。
</t>
    </r>
    <r>
      <rPr>
        <sz val="12"/>
        <color theme="1"/>
        <rFont val="Meiryo UI"/>
        <family val="3"/>
        <charset val="128"/>
      </rPr>
      <t>・</t>
    </r>
    <r>
      <rPr>
        <sz val="12"/>
        <color theme="2" tint="-0.749992370372631"/>
        <rFont val="Meiryo UI"/>
        <family val="3"/>
        <charset val="128"/>
      </rPr>
      <t xml:space="preserve">手続き上、お客様の現場調査希望年月日に添えない場合があります。
</t>
    </r>
    <rPh sb="35" eb="36">
      <t>レイ</t>
    </rPh>
    <rPh sb="41" eb="42">
      <t>ネン</t>
    </rPh>
    <rPh sb="43" eb="44">
      <t>ガツ</t>
    </rPh>
    <rPh sb="46" eb="47">
      <t>ニチ</t>
    </rPh>
    <rPh sb="62" eb="63">
      <t>ゼン</t>
    </rPh>
    <rPh sb="63" eb="66">
      <t>キボウビ</t>
    </rPh>
    <rPh sb="73" eb="76">
      <t>キボウビ</t>
    </rPh>
    <rPh sb="77" eb="79">
      <t>ヘイジツ</t>
    </rPh>
    <rPh sb="81" eb="86">
      <t>キボウジカンタイ</t>
    </rPh>
    <rPh sb="99" eb="101">
      <t>シュウジツ</t>
    </rPh>
    <rPh sb="110" eb="112">
      <t>バアイ</t>
    </rPh>
    <rPh sb="113" eb="114">
      <t>ホン</t>
    </rPh>
    <rPh sb="119" eb="121">
      <t>キサイ</t>
    </rPh>
    <rPh sb="146" eb="148">
      <t>イガイ</t>
    </rPh>
    <rPh sb="149" eb="151">
      <t>バアイ</t>
    </rPh>
    <rPh sb="154" eb="157">
      <t>エイギョウビ</t>
    </rPh>
    <rPh sb="157" eb="158">
      <t>メ</t>
    </rPh>
    <rPh sb="158" eb="160">
      <t>イコウ</t>
    </rPh>
    <rPh sb="163" eb="164">
      <t>ニチ</t>
    </rPh>
    <rPh sb="164" eb="166">
      <t>イナイ</t>
    </rPh>
    <rPh sb="180" eb="186">
      <t>ホウモンジコクシテイ</t>
    </rPh>
    <rPh sb="193" eb="195">
      <t>キボウ</t>
    </rPh>
    <rPh sb="196" eb="198">
      <t>バアイ</t>
    </rPh>
    <rPh sb="200" eb="204">
      <t>キボウジカン</t>
    </rPh>
    <rPh sb="204" eb="205">
      <t>タイ</t>
    </rPh>
    <rPh sb="206" eb="207">
      <t>ラン</t>
    </rPh>
    <rPh sb="209" eb="211">
      <t>キボウ</t>
    </rPh>
    <rPh sb="212" eb="214">
      <t>ジコク</t>
    </rPh>
    <rPh sb="217" eb="219">
      <t>ジカン</t>
    </rPh>
    <rPh sb="219" eb="221">
      <t>ヒョウキ</t>
    </rPh>
    <rPh sb="223" eb="225">
      <t>センタク</t>
    </rPh>
    <rPh sb="241" eb="245">
      <t>ゲンバチョウサ</t>
    </rPh>
    <rPh sb="245" eb="247">
      <t>キボウ</t>
    </rPh>
    <phoneticPr fontId="1"/>
  </si>
  <si>
    <r>
      <t xml:space="preserve">希望年月日は、YYYY/MM/DD（半角）の形式でご記入ください。
(例)2024年9月30日　→　2024/09/30
</t>
    </r>
    <r>
      <rPr>
        <sz val="12"/>
        <color rgb="FFFF0000"/>
        <rFont val="Meiryo UI"/>
        <family val="3"/>
        <charset val="128"/>
      </rPr>
      <t xml:space="preserve">・現調も合わせて稼働予約される際は、現調希望日のうち最も遅い日付から、宅内工事のみ稼働予約される際は、本ファイルに記載の「申込日」から数えて以下のルールに従って希望年月日をご記入ください。
・希望日が平日かつ希望時間帯がAMフリー/PMフリー/終日フリー/9~17の場合は本ファイルに記載の「申込日」から16営業日目以降365日以内、それ以外の場合は18営業日目以降365日以内の日付をご記入ください。
・訪問時刻指定オプションをご希望の場合は、希望時間帯の欄でご希望の時刻を24時間表記でご選択ください。
</t>
    </r>
    <r>
      <rPr>
        <sz val="12"/>
        <color theme="2" tint="-0.749992370372631"/>
        <rFont val="Meiryo UI"/>
        <family val="3"/>
        <charset val="128"/>
      </rPr>
      <t>・手続き上、お客様の工事希望年月日に添えない場合があります。</t>
    </r>
    <rPh sb="128" eb="129">
      <t>カゾ</t>
    </rPh>
    <rPh sb="131" eb="133">
      <t>イカ</t>
    </rPh>
    <rPh sb="138" eb="139">
      <t>シタガ</t>
    </rPh>
    <rPh sb="141" eb="146">
      <t>キボウネンガッピ</t>
    </rPh>
    <rPh sb="148" eb="150">
      <t>キニュウ</t>
    </rPh>
    <phoneticPr fontId="1"/>
  </si>
  <si>
    <t>不可です。予約済の工事日では工事ができません。工事希望日の再調整が必要なため、以下の項目で工事希望日、時間帯をご入力し、再調整をご依頼ください。</t>
    <rPh sb="0" eb="2">
      <t>フカ</t>
    </rPh>
    <rPh sb="5" eb="8">
      <t>ヨヤクズ</t>
    </rPh>
    <rPh sb="9" eb="12">
      <t>コウジビ</t>
    </rPh>
    <rPh sb="14" eb="16">
      <t>コウジ</t>
    </rPh>
    <rPh sb="23" eb="28">
      <t>コウジキボウビ</t>
    </rPh>
    <rPh sb="29" eb="32">
      <t>サイチョウセイ</t>
    </rPh>
    <rPh sb="33" eb="35">
      <t>ヒツヨウ</t>
    </rPh>
    <rPh sb="39" eb="41">
      <t>イカ</t>
    </rPh>
    <rPh sb="42" eb="44">
      <t>コウモク</t>
    </rPh>
    <rPh sb="45" eb="47">
      <t>コウジ</t>
    </rPh>
    <rPh sb="47" eb="49">
      <t>キボウ</t>
    </rPh>
    <rPh sb="49" eb="50">
      <t>ビ</t>
    </rPh>
    <rPh sb="51" eb="53">
      <t>ジカン</t>
    </rPh>
    <rPh sb="53" eb="54">
      <t>タイ</t>
    </rPh>
    <rPh sb="56" eb="58">
      <t>ニュウリョク</t>
    </rPh>
    <rPh sb="60" eb="63">
      <t>サイチョウセイ</t>
    </rPh>
    <rPh sb="65" eb="67">
      <t>イライ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</si>
</sst>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m/dd"/>
    <numFmt numFmtId="177" formatCode="0_);[Red]\(0\)"/>
  </numFmts>
  <fonts count="18" x14ac:knownFonts="1">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Meiryo UI"/>
      <family val="3"/>
      <charset val="128"/>
    </font>
    <font>
      <sz val="8"/>
      <color theme="1"/>
      <name val="Meiryo UI"/>
      <family val="3"/>
      <charset val="128"/>
    </font>
    <font>
      <sz val="11"/>
      <color theme="2" tint="-0.749992370372631"/>
      <name val="Meiryo UI"/>
      <family val="3"/>
      <charset val="128"/>
    </font>
    <font>
      <sz val="8"/>
      <color theme="2" tint="-0.749992370372631"/>
      <name val="Meiryo UI"/>
      <family val="3"/>
      <charset val="128"/>
    </font>
    <font>
      <sz val="22"/>
      <color theme="1"/>
      <name val="Meiryo UI"/>
      <family val="3"/>
    </font>
    <font>
      <sz val="22"/>
      <color theme="1"/>
      <name val="Meiryo UI"/>
      <family val="3"/>
      <charset val="128"/>
    </font>
    <font>
      <sz val="11"/>
      <color theme="1"/>
      <name val="游ゴシック"/>
      <family val="3"/>
      <charset val="128"/>
      <scheme val="minor"/>
    </font>
    <font>
      <b/>
      <sz val="11"/>
      <color theme="1"/>
      <name val="游ゴシック"/>
      <family val="3"/>
      <charset val="128"/>
      <scheme val="minor"/>
    </font>
    <font>
      <sz val="12"/>
      <color rgb="FFFF0000"/>
      <name val="Meiryo UI"/>
      <family val="3"/>
      <charset val="128"/>
    </font>
    <font>
      <sz val="14"/>
      <color rgb="FFFF0000"/>
      <name val="Meiryo UI"/>
      <family val="3"/>
      <charset val="128"/>
    </font>
    <font>
      <sz val="12"/>
      <color theme="2" tint="-0.749992370372631"/>
      <name val="Meiryo UI"/>
      <family val="3"/>
      <charset val="128"/>
    </font>
    <font>
      <sz val="12"/>
      <color theme="1"/>
      <name val="Meiryo UI"/>
      <family val="3"/>
      <charset val="128"/>
    </font>
    <font>
      <b/>
      <sz val="12"/>
      <color theme="0"/>
      <name val="Meiryo UI"/>
      <family val="3"/>
      <charset val="128"/>
    </font>
    <font>
      <b/>
      <sz val="12"/>
      <color rgb="FFFF0000"/>
      <name val="Meiryo UI"/>
      <family val="3"/>
      <charset val="128"/>
    </font>
    <font>
      <b/>
      <sz val="12"/>
      <color theme="1"/>
      <name val="Meiryo UI"/>
      <family val="3"/>
      <charset val="128"/>
    </font>
  </fonts>
  <fills count="7">
    <fill>
      <patternFill patternType="none"/>
    </fill>
    <fill>
      <patternFill patternType="gray125"/>
    </fill>
    <fill>
      <patternFill patternType="solid">
        <fgColor rgb="FF000080"/>
        <bgColor indexed="64"/>
      </patternFill>
    </fill>
    <fill>
      <patternFill patternType="solid">
        <fgColor theme="4" tint="0.79998168889431442"/>
        <bgColor indexed="64"/>
      </patternFill>
    </fill>
    <fill>
      <patternFill patternType="solid">
        <fgColor rgb="FFFFFFFF"/>
        <bgColor rgb="FF000000"/>
      </patternFill>
    </fill>
    <fill>
      <patternFill patternType="solid">
        <fgColor theme="0"/>
        <bgColor indexed="64"/>
      </patternFill>
    </fill>
    <fill>
      <patternFill patternType="solid">
        <fgColor rgb="FFD9D9D9"/>
        <bgColor indexed="64"/>
      </patternFill>
    </fill>
  </fills>
  <borders count="19">
    <border>
      <left/>
      <right/>
      <top/>
      <bottom/>
      <diagonal/>
    </border>
    <border>
      <left style="thin">
        <color theme="2" tint="-0.499984740745262"/>
      </left>
      <right style="thin">
        <color theme="2" tint="-0.499984740745262"/>
      </right>
      <top style="thin">
        <color theme="2" tint="-0.499984740745262"/>
      </top>
      <bottom style="thin">
        <color theme="2" tint="-0.499984740745262"/>
      </bottom>
      <diagonal/>
    </border>
    <border>
      <left style="thin">
        <color theme="2" tint="-0.499984740745262"/>
      </left>
      <right/>
      <top style="thin">
        <color theme="2" tint="-0.499984740745262"/>
      </top>
      <bottom style="thin">
        <color theme="2" tint="-0.499984740745262"/>
      </bottom>
      <diagonal/>
    </border>
    <border>
      <left style="thin">
        <color theme="2" tint="-0.499984740745262"/>
      </left>
      <right style="thin">
        <color theme="2" tint="-0.499984740745262"/>
      </right>
      <top/>
      <bottom style="thin">
        <color theme="2" tint="-0.499984740745262"/>
      </bottom>
      <diagonal/>
    </border>
    <border>
      <left style="thin">
        <color theme="2" tint="-0.499984740745262"/>
      </left>
      <right/>
      <top style="thin">
        <color theme="2" tint="-0.499984740745262"/>
      </top>
      <bottom/>
      <diagonal/>
    </border>
    <border>
      <left style="thin">
        <color indexed="64"/>
      </left>
      <right style="thin">
        <color indexed="64"/>
      </right>
      <top style="thin">
        <color indexed="64"/>
      </top>
      <bottom style="thin">
        <color indexed="64"/>
      </bottom>
      <diagonal/>
    </border>
    <border>
      <left style="thin">
        <color theme="2" tint="-0.499984740745262"/>
      </left>
      <right/>
      <top/>
      <bottom style="thin">
        <color theme="2" tint="-0.499984740745262"/>
      </bottom>
      <diagonal/>
    </border>
    <border>
      <left style="thin">
        <color theme="2" tint="-0.499984740745262"/>
      </left>
      <right style="thin">
        <color theme="2" tint="-0.499984740745262"/>
      </right>
      <top style="thin">
        <color theme="2" tint="-0.499984740745262"/>
      </top>
      <bottom/>
      <diagonal/>
    </border>
    <border>
      <left/>
      <right style="thin">
        <color theme="1" tint="0.499984740745262"/>
      </right>
      <top style="thin">
        <color indexed="64"/>
      </top>
      <bottom/>
      <diagonal/>
    </border>
    <border>
      <left/>
      <right style="thin">
        <color theme="1" tint="0.499984740745262"/>
      </right>
      <top/>
      <bottom/>
      <diagonal/>
    </border>
    <border>
      <left/>
      <right style="thin">
        <color theme="1" tint="0.499984740745262"/>
      </right>
      <top/>
      <bottom style="thin">
        <color theme="2" tint="-0.49998474074526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2" tint="-0.499984740745262"/>
      </right>
      <top style="thin">
        <color theme="2" tint="-0.499984740745262"/>
      </top>
      <bottom style="thin">
        <color theme="2" tint="-0.499984740745262"/>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theme="1" tint="0.499984740745262"/>
      </right>
      <top style="thin">
        <color theme="1" tint="0.499984740745262"/>
      </top>
      <bottom style="thin">
        <color theme="1" tint="0.499984740745262"/>
      </bottom>
      <diagonal/>
    </border>
    <border>
      <left/>
      <right/>
      <top/>
      <bottom style="thin">
        <color indexed="64"/>
      </bottom>
      <diagonal/>
    </border>
  </borders>
  <cellStyleXfs count="2">
    <xf numFmtId="0" fontId="0" fillId="0" borderId="0">
      <alignment vertical="center"/>
    </xf>
    <xf numFmtId="0" fontId="2" fillId="0" borderId="0"/>
  </cellStyleXfs>
  <cellXfs count="64">
    <xf numFmtId="0" fontId="0" fillId="0" borderId="0" xfId="0">
      <alignment vertical="center"/>
    </xf>
    <xf numFmtId="0" fontId="3" fillId="0" borderId="0" xfId="0" applyFont="1">
      <alignment vertical="center"/>
    </xf>
    <xf numFmtId="20" fontId="3" fillId="0" borderId="0" xfId="0" applyNumberFormat="1" applyFont="1">
      <alignment vertical="center"/>
    </xf>
    <xf numFmtId="0" fontId="4" fillId="0" borderId="0" xfId="0" applyFont="1" applyAlignment="1">
      <alignment horizontal="left" vertical="center"/>
    </xf>
    <xf numFmtId="20" fontId="4" fillId="0" borderId="0" xfId="0" applyNumberFormat="1" applyFont="1" applyAlignment="1">
      <alignment horizontal="left" vertical="center"/>
    </xf>
    <xf numFmtId="0" fontId="5" fillId="0" borderId="0" xfId="0" applyFont="1">
      <alignment vertical="center"/>
    </xf>
    <xf numFmtId="0" fontId="3" fillId="5" borderId="0" xfId="0" applyFont="1" applyFill="1">
      <alignment vertical="center"/>
    </xf>
    <xf numFmtId="0" fontId="6" fillId="5" borderId="0" xfId="0" applyFont="1" applyFill="1" applyAlignment="1">
      <alignment horizontal="right" vertical="center"/>
    </xf>
    <xf numFmtId="0" fontId="5" fillId="5" borderId="0" xfId="0" applyFont="1" applyFill="1">
      <alignment vertical="center"/>
    </xf>
    <xf numFmtId="0" fontId="7" fillId="5" borderId="0" xfId="0" applyFont="1" applyFill="1" applyAlignment="1">
      <alignment horizontal="center" vertical="center"/>
    </xf>
    <xf numFmtId="0" fontId="8" fillId="5" borderId="0" xfId="0" applyFont="1" applyFill="1" applyAlignment="1">
      <alignment horizontal="center" vertical="center"/>
    </xf>
    <xf numFmtId="0" fontId="0" fillId="0" borderId="5" xfId="0" applyBorder="1">
      <alignment vertical="center"/>
    </xf>
    <xf numFmtId="14" fontId="9" fillId="0" borderId="5" xfId="0" applyNumberFormat="1" applyFont="1" applyBorder="1" applyAlignment="1">
      <alignment vertical="top"/>
    </xf>
    <xf numFmtId="0" fontId="9" fillId="0" borderId="5" xfId="0" applyFont="1" applyBorder="1" applyAlignment="1">
      <alignment vertical="top"/>
    </xf>
    <xf numFmtId="14" fontId="0" fillId="0" borderId="5" xfId="0" applyNumberFormat="1" applyBorder="1">
      <alignment vertical="center"/>
    </xf>
    <xf numFmtId="0" fontId="0" fillId="0" borderId="5" xfId="0" applyBorder="1" applyAlignment="1">
      <alignment horizontal="right" vertical="center"/>
    </xf>
    <xf numFmtId="14" fontId="0" fillId="0" borderId="0" xfId="0" applyNumberFormat="1">
      <alignment vertical="center"/>
    </xf>
    <xf numFmtId="56" fontId="0" fillId="0" borderId="0" xfId="0" applyNumberFormat="1">
      <alignment vertical="center"/>
    </xf>
    <xf numFmtId="0" fontId="0" fillId="0" borderId="0" xfId="0" applyAlignment="1">
      <alignment horizontal="right" vertical="center"/>
    </xf>
    <xf numFmtId="0" fontId="10" fillId="0" borderId="0" xfId="0" applyFont="1" applyAlignment="1">
      <alignment horizontal="center" vertical="center"/>
    </xf>
    <xf numFmtId="0" fontId="3" fillId="0" borderId="0" xfId="0" applyFont="1" applyAlignment="1">
      <alignment vertical="center" wrapText="1"/>
    </xf>
    <xf numFmtId="177" fontId="0" fillId="0" borderId="0" xfId="0" applyNumberFormat="1" applyAlignment="1">
      <alignment horizontal="right" vertical="center"/>
    </xf>
    <xf numFmtId="0" fontId="7" fillId="5" borderId="0" xfId="0" applyFont="1" applyFill="1" applyAlignment="1">
      <alignment horizontal="left" vertical="center"/>
    </xf>
    <xf numFmtId="0" fontId="12" fillId="5" borderId="18" xfId="0" applyFont="1" applyFill="1" applyBorder="1" applyAlignment="1">
      <alignment vertical="center" wrapText="1"/>
    </xf>
    <xf numFmtId="0" fontId="13" fillId="0" borderId="8" xfId="0" applyFont="1" applyBorder="1" applyAlignment="1">
      <alignment horizontal="left" vertical="top"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15" fillId="2" borderId="5" xfId="0" applyFont="1" applyFill="1" applyBorder="1">
      <alignment vertical="center"/>
    </xf>
    <xf numFmtId="0" fontId="15" fillId="2" borderId="11" xfId="0" applyFont="1" applyFill="1" applyBorder="1">
      <alignment vertical="center"/>
    </xf>
    <xf numFmtId="0" fontId="15" fillId="2" borderId="12" xfId="0" applyFont="1" applyFill="1" applyBorder="1">
      <alignment vertical="center"/>
    </xf>
    <xf numFmtId="0" fontId="14" fillId="6" borderId="5" xfId="0" applyFont="1" applyFill="1" applyBorder="1">
      <alignment vertical="center"/>
    </xf>
    <xf numFmtId="0" fontId="14" fillId="6" borderId="11" xfId="0" applyFont="1" applyFill="1" applyBorder="1">
      <alignment vertical="center"/>
    </xf>
    <xf numFmtId="14" fontId="14" fillId="5" borderId="5" xfId="0" applyNumberFormat="1" applyFont="1" applyFill="1" applyBorder="1" applyAlignment="1" applyProtection="1">
      <alignment horizontal="center" vertical="center"/>
      <protection locked="0"/>
    </xf>
    <xf numFmtId="0" fontId="13" fillId="5" borderId="12" xfId="0" applyFont="1" applyFill="1" applyBorder="1" applyAlignment="1">
      <alignment vertical="center" wrapText="1"/>
    </xf>
    <xf numFmtId="0" fontId="14" fillId="3" borderId="3" xfId="0" applyFont="1" applyFill="1" applyBorder="1">
      <alignment vertical="center"/>
    </xf>
    <xf numFmtId="0" fontId="14" fillId="3" borderId="6" xfId="0" applyFont="1" applyFill="1" applyBorder="1">
      <alignment vertical="center"/>
    </xf>
    <xf numFmtId="14" fontId="14" fillId="0" borderId="5" xfId="0" applyNumberFormat="1" applyFont="1" applyBorder="1" applyAlignment="1" applyProtection="1">
      <alignment horizontal="center" vertical="center"/>
      <protection locked="0"/>
    </xf>
    <xf numFmtId="0" fontId="14" fillId="3" borderId="1" xfId="0" applyFont="1" applyFill="1" applyBorder="1">
      <alignment vertical="center"/>
    </xf>
    <xf numFmtId="0" fontId="14" fillId="3" borderId="2" xfId="0" applyFont="1" applyFill="1" applyBorder="1">
      <alignment vertical="center"/>
    </xf>
    <xf numFmtId="14" fontId="14" fillId="0" borderId="5" xfId="0" applyNumberFormat="1" applyFont="1" applyBorder="1" applyAlignment="1">
      <alignment horizontal="right" vertical="center"/>
    </xf>
    <xf numFmtId="177" fontId="14" fillId="0" borderId="5" xfId="0" applyNumberFormat="1" applyFont="1" applyBorder="1" applyAlignment="1" applyProtection="1">
      <alignment horizontal="center" vertical="center"/>
      <protection locked="0"/>
    </xf>
    <xf numFmtId="176" fontId="14" fillId="0" borderId="5" xfId="0" applyNumberFormat="1" applyFont="1" applyBorder="1" applyAlignment="1" applyProtection="1">
      <alignment horizontal="right" vertical="center"/>
      <protection locked="0"/>
    </xf>
    <xf numFmtId="0" fontId="14" fillId="0" borderId="5" xfId="0" applyFont="1" applyBorder="1" applyAlignment="1" applyProtection="1">
      <alignment horizontal="center" vertical="center"/>
      <protection locked="0"/>
    </xf>
    <xf numFmtId="0" fontId="14" fillId="3" borderId="7" xfId="0" applyFont="1" applyFill="1" applyBorder="1">
      <alignment vertical="center"/>
    </xf>
    <xf numFmtId="0" fontId="14" fillId="3" borderId="4" xfId="0" applyFont="1" applyFill="1" applyBorder="1">
      <alignment vertical="center"/>
    </xf>
    <xf numFmtId="0" fontId="15" fillId="2" borderId="1" xfId="0" applyFont="1" applyFill="1" applyBorder="1">
      <alignment vertical="center"/>
    </xf>
    <xf numFmtId="0" fontId="15" fillId="2" borderId="2" xfId="0" applyFont="1" applyFill="1" applyBorder="1">
      <alignment vertical="center"/>
    </xf>
    <xf numFmtId="0" fontId="13" fillId="0" borderId="13" xfId="0" applyFont="1" applyBorder="1" applyAlignment="1">
      <alignment horizontal="left" vertical="top"/>
    </xf>
    <xf numFmtId="0" fontId="15" fillId="2" borderId="6" xfId="0" applyFont="1" applyFill="1" applyBorder="1">
      <alignment vertical="center"/>
    </xf>
    <xf numFmtId="0" fontId="15" fillId="2" borderId="0" xfId="0" applyFont="1" applyFill="1">
      <alignment vertical="center"/>
    </xf>
    <xf numFmtId="176" fontId="14" fillId="0" borderId="5" xfId="0" applyNumberFormat="1" applyFont="1" applyBorder="1" applyAlignment="1" applyProtection="1">
      <alignment horizontal="center" vertical="center"/>
      <protection locked="0"/>
    </xf>
    <xf numFmtId="0" fontId="13" fillId="0" borderId="14" xfId="0" applyFont="1" applyBorder="1" applyAlignment="1">
      <alignment horizontal="left" vertical="top" wrapText="1"/>
    </xf>
    <xf numFmtId="0" fontId="13" fillId="0" borderId="15" xfId="0" applyFont="1" applyBorder="1" applyAlignment="1">
      <alignment horizontal="left" vertical="top" wrapText="1"/>
    </xf>
    <xf numFmtId="176" fontId="16" fillId="0" borderId="5" xfId="0" applyNumberFormat="1" applyFont="1" applyBorder="1" applyAlignment="1">
      <alignment horizontal="left" vertical="top" wrapText="1"/>
    </xf>
    <xf numFmtId="0" fontId="13" fillId="0" borderId="12" xfId="0" applyFont="1" applyBorder="1" applyAlignment="1">
      <alignment horizontal="left" vertical="top" wrapText="1"/>
    </xf>
    <xf numFmtId="0" fontId="13" fillId="0" borderId="16" xfId="0" applyFont="1" applyBorder="1" applyAlignment="1">
      <alignment horizontal="left" vertical="top" wrapText="1"/>
    </xf>
    <xf numFmtId="0" fontId="14" fillId="0" borderId="5" xfId="0" applyFont="1" applyBorder="1" applyAlignment="1">
      <alignment horizontal="center" vertical="center"/>
    </xf>
    <xf numFmtId="0" fontId="15" fillId="2" borderId="4" xfId="0" applyFont="1" applyFill="1" applyBorder="1">
      <alignment vertical="center"/>
    </xf>
    <xf numFmtId="0" fontId="17" fillId="2" borderId="5" xfId="0" applyFont="1" applyFill="1" applyBorder="1">
      <alignment vertical="center"/>
    </xf>
    <xf numFmtId="0" fontId="16" fillId="0" borderId="5" xfId="0" applyFont="1" applyBorder="1" applyAlignment="1">
      <alignment horizontal="left" vertical="center" wrapText="1"/>
    </xf>
    <xf numFmtId="0" fontId="13" fillId="4" borderId="17" xfId="0" applyFont="1" applyFill="1" applyBorder="1" applyAlignment="1">
      <alignment vertical="top" wrapText="1"/>
    </xf>
    <xf numFmtId="0" fontId="15" fillId="2" borderId="13" xfId="0" applyFont="1" applyFill="1" applyBorder="1" applyAlignment="1">
      <alignment horizontal="left" vertical="center"/>
    </xf>
    <xf numFmtId="0" fontId="15" fillId="2" borderId="0" xfId="0" applyFont="1" applyFill="1" applyAlignment="1">
      <alignment horizontal="left" vertical="center"/>
    </xf>
    <xf numFmtId="14" fontId="14" fillId="0" borderId="5" xfId="0" applyNumberFormat="1" applyFont="1" applyBorder="1" applyAlignment="1" applyProtection="1">
      <alignment horizontal="right" vertical="center"/>
      <protection locked="0"/>
    </xf>
  </cellXfs>
  <cellStyles count="2">
    <cellStyle name="標準" xfId="0" builtinId="0"/>
    <cellStyle name="標準 2" xfId="1" xr:uid="{13938199-5C92-4CBB-A35D-7F07CAAB0978}"/>
  </cellStyles>
  <dxfs count="50">
    <dxf>
      <font>
        <color rgb="FFFF0000"/>
      </font>
      <fill>
        <patternFill>
          <bgColor rgb="FFFFFF0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5" tint="0.59996337778862885"/>
        </patternFill>
      </fill>
    </dxf>
    <dxf>
      <fill>
        <patternFill>
          <bgColor theme="0" tint="-0.24994659260841701"/>
        </patternFill>
      </fill>
    </dxf>
    <dxf>
      <fill>
        <patternFill>
          <bgColor rgb="FFFFFF00"/>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rgb="FFFFFF00"/>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0" tint="-0.24994659260841701"/>
        </patternFill>
      </fill>
    </dxf>
    <dxf>
      <font>
        <color rgb="FFFF0000"/>
      </font>
      <fill>
        <patternFill>
          <bgColor rgb="FFFFFF00"/>
        </patternFill>
      </fill>
    </dxf>
    <dxf>
      <font>
        <color rgb="FF006100"/>
      </font>
      <fill>
        <patternFill>
          <bgColor rgb="FFC6EFCE"/>
        </patternFill>
      </fill>
    </dxf>
  </dxfs>
  <tableStyles count="0" defaultTableStyle="TableStyleMedium2" defaultPivotStyle="PivotStyleLight16"/>
  <colors>
    <mruColors>
      <color rgb="FFD9D9D9"/>
      <color rgb="FF0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2633869</xdr:colOff>
      <xdr:row>0</xdr:row>
      <xdr:rowOff>189351</xdr:rowOff>
    </xdr:from>
    <xdr:to>
      <xdr:col>3</xdr:col>
      <xdr:colOff>3637391</xdr:colOff>
      <xdr:row>2</xdr:row>
      <xdr:rowOff>21850</xdr:rowOff>
    </xdr:to>
    <xdr:pic>
      <xdr:nvPicPr>
        <xdr:cNvPr id="4" name="図 3">
          <a:extLst>
            <a:ext uri="{FF2B5EF4-FFF2-40B4-BE49-F238E27FC236}">
              <a16:creationId xmlns:a16="http://schemas.microsoft.com/office/drawing/2014/main" id="{BD7CF881-B983-A2D9-BB60-073A4743C7F2}"/>
            </a:ext>
          </a:extLst>
        </xdr:cNvPr>
        <xdr:cNvPicPr>
          <a:picLocks noChangeAspect="1"/>
        </xdr:cNvPicPr>
      </xdr:nvPicPr>
      <xdr:blipFill>
        <a:blip xmlns:r="http://schemas.openxmlformats.org/officeDocument/2006/relationships" r:embed="rId1"/>
        <a:stretch>
          <a:fillRect/>
        </a:stretch>
      </xdr:blipFill>
      <xdr:spPr>
        <a:xfrm>
          <a:off x="10079934" y="189351"/>
          <a:ext cx="1018762" cy="421807"/>
        </a:xfrm>
        <a:prstGeom prst="rect">
          <a:avLst/>
        </a:prstGeom>
      </xdr:spPr>
    </xdr:pic>
    <xdr:clientData/>
  </xdr:twoCellAnchor>
  <xdr:twoCellAnchor>
    <xdr:from>
      <xdr:col>3</xdr:col>
      <xdr:colOff>735272</xdr:colOff>
      <xdr:row>3</xdr:row>
      <xdr:rowOff>205313</xdr:rowOff>
    </xdr:from>
    <xdr:to>
      <xdr:col>3</xdr:col>
      <xdr:colOff>4314564</xdr:colOff>
      <xdr:row>3</xdr:row>
      <xdr:rowOff>1753791</xdr:rowOff>
    </xdr:to>
    <xdr:grpSp>
      <xdr:nvGrpSpPr>
        <xdr:cNvPr id="15" name="グループ化 14">
          <a:extLst>
            <a:ext uri="{FF2B5EF4-FFF2-40B4-BE49-F238E27FC236}">
              <a16:creationId xmlns:a16="http://schemas.microsoft.com/office/drawing/2014/main" id="{F63C96AD-EBE0-D44B-65B7-8C2B3CF3C30D}"/>
            </a:ext>
          </a:extLst>
        </xdr:cNvPr>
        <xdr:cNvGrpSpPr/>
      </xdr:nvGrpSpPr>
      <xdr:grpSpPr>
        <a:xfrm>
          <a:off x="11912066" y="976044"/>
          <a:ext cx="3585642" cy="1551653"/>
          <a:chOff x="11319929" y="1047481"/>
          <a:chExt cx="3582721" cy="1545303"/>
        </a:xfrm>
      </xdr:grpSpPr>
      <xdr:sp macro="" textlink="">
        <xdr:nvSpPr>
          <xdr:cNvPr id="2" name="正方形/長方形 1">
            <a:extLst>
              <a:ext uri="{FF2B5EF4-FFF2-40B4-BE49-F238E27FC236}">
                <a16:creationId xmlns:a16="http://schemas.microsoft.com/office/drawing/2014/main" id="{80EB01BD-473F-1F8D-FA06-751E6DAAD33C}"/>
              </a:ext>
            </a:extLst>
          </xdr:cNvPr>
          <xdr:cNvSpPr/>
        </xdr:nvSpPr>
        <xdr:spPr>
          <a:xfrm>
            <a:off x="11319929" y="1047481"/>
            <a:ext cx="896825" cy="288201"/>
          </a:xfrm>
          <a:prstGeom prst="rect">
            <a:avLst/>
          </a:prstGeom>
          <a:solidFill>
            <a:schemeClr val="accent2">
              <a:lumMod val="40000"/>
              <a:lumOff val="6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B0C8762-57A6-4C62-A327-273DC7ABE492}"/>
              </a:ext>
            </a:extLst>
          </xdr:cNvPr>
          <xdr:cNvSpPr/>
        </xdr:nvSpPr>
        <xdr:spPr>
          <a:xfrm>
            <a:off x="12137756" y="1886476"/>
            <a:ext cx="2439408" cy="28515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r>
              <a:rPr kumimoji="1" lang="ja-JP" altLang="en-US" sz="1400">
                <a:solidFill>
                  <a:schemeClr val="tx1"/>
                </a:solidFill>
              </a:rPr>
              <a:t>：</a:t>
            </a:r>
            <a:r>
              <a:rPr kumimoji="1" lang="ja-JP" altLang="en-US" sz="1400">
                <a:solidFill>
                  <a:schemeClr val="tx1"/>
                </a:solidFill>
                <a:effectLst/>
                <a:latin typeface="+mn-lt"/>
                <a:ea typeface="+mn-ea"/>
                <a:cs typeface="+mn-cs"/>
              </a:rPr>
              <a:t>正常に入力された</a:t>
            </a:r>
            <a:r>
              <a:rPr kumimoji="1" lang="ja-JP" altLang="en-US" sz="1400">
                <a:solidFill>
                  <a:schemeClr val="tx1"/>
                </a:solidFill>
              </a:rPr>
              <a:t>項目</a:t>
            </a:r>
          </a:p>
        </xdr:txBody>
      </xdr:sp>
      <xdr:sp macro="" textlink="">
        <xdr:nvSpPr>
          <xdr:cNvPr id="7" name="正方形/長方形 6">
            <a:extLst>
              <a:ext uri="{FF2B5EF4-FFF2-40B4-BE49-F238E27FC236}">
                <a16:creationId xmlns:a16="http://schemas.microsoft.com/office/drawing/2014/main" id="{1A4BECAA-BC1D-41F1-B51C-275AF5A354C0}"/>
              </a:ext>
            </a:extLst>
          </xdr:cNvPr>
          <xdr:cNvSpPr/>
        </xdr:nvSpPr>
        <xdr:spPr>
          <a:xfrm>
            <a:off x="12137756" y="2298434"/>
            <a:ext cx="2764894" cy="2943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r>
              <a:rPr kumimoji="1" lang="ja-JP" altLang="en-US" sz="1400">
                <a:solidFill>
                  <a:schemeClr val="tx1"/>
                </a:solidFill>
              </a:rPr>
              <a:t>：入力値にエラーがある項目</a:t>
            </a:r>
          </a:p>
        </xdr:txBody>
      </xdr:sp>
      <xdr:sp macro="" textlink="">
        <xdr:nvSpPr>
          <xdr:cNvPr id="8" name="正方形/長方形 7">
            <a:extLst>
              <a:ext uri="{FF2B5EF4-FFF2-40B4-BE49-F238E27FC236}">
                <a16:creationId xmlns:a16="http://schemas.microsoft.com/office/drawing/2014/main" id="{7B205633-5D3D-4658-B580-F4A53254E4DE}"/>
              </a:ext>
            </a:extLst>
          </xdr:cNvPr>
          <xdr:cNvSpPr/>
        </xdr:nvSpPr>
        <xdr:spPr>
          <a:xfrm>
            <a:off x="12137756" y="1477696"/>
            <a:ext cx="2429883" cy="2943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r>
              <a:rPr kumimoji="1" lang="ja-JP" altLang="en-US" sz="1400">
                <a:solidFill>
                  <a:schemeClr val="tx1"/>
                </a:solidFill>
              </a:rPr>
              <a:t>：入力が不要な項目</a:t>
            </a:r>
          </a:p>
        </xdr:txBody>
      </xdr:sp>
      <xdr:sp macro="" textlink="">
        <xdr:nvSpPr>
          <xdr:cNvPr id="11" name="正方形/長方形 10">
            <a:extLst>
              <a:ext uri="{FF2B5EF4-FFF2-40B4-BE49-F238E27FC236}">
                <a16:creationId xmlns:a16="http://schemas.microsoft.com/office/drawing/2014/main" id="{34FAA0B2-A5EE-451B-A17A-084EFFC6D929}"/>
              </a:ext>
            </a:extLst>
          </xdr:cNvPr>
          <xdr:cNvSpPr/>
        </xdr:nvSpPr>
        <xdr:spPr>
          <a:xfrm>
            <a:off x="12137756" y="1062565"/>
            <a:ext cx="2439408" cy="29130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r>
              <a:rPr kumimoji="1" lang="ja-JP" altLang="en-US" sz="1400">
                <a:solidFill>
                  <a:schemeClr val="tx1"/>
                </a:solidFill>
              </a:rPr>
              <a:t>：入力が必要な項目</a:t>
            </a:r>
          </a:p>
        </xdr:txBody>
      </xdr:sp>
      <xdr:sp macro="" textlink="">
        <xdr:nvSpPr>
          <xdr:cNvPr id="12" name="正方形/長方形 11">
            <a:extLst>
              <a:ext uri="{FF2B5EF4-FFF2-40B4-BE49-F238E27FC236}">
                <a16:creationId xmlns:a16="http://schemas.microsoft.com/office/drawing/2014/main" id="{F8F2C3DB-A899-4680-A5A0-BDCA809108CE}"/>
              </a:ext>
            </a:extLst>
          </xdr:cNvPr>
          <xdr:cNvSpPr/>
        </xdr:nvSpPr>
        <xdr:spPr>
          <a:xfrm>
            <a:off x="11319929" y="1868218"/>
            <a:ext cx="896825" cy="285093"/>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endParaRPr kumimoji="1" lang="ja-JP" altLang="en-US" sz="1100"/>
          </a:p>
        </xdr:txBody>
      </xdr:sp>
      <xdr:sp macro="" textlink="">
        <xdr:nvSpPr>
          <xdr:cNvPr id="13" name="正方形/長方形 12">
            <a:extLst>
              <a:ext uri="{FF2B5EF4-FFF2-40B4-BE49-F238E27FC236}">
                <a16:creationId xmlns:a16="http://schemas.microsoft.com/office/drawing/2014/main" id="{C3A6E15F-DBAC-4FCA-9C29-F7DDA9CBD525}"/>
              </a:ext>
            </a:extLst>
          </xdr:cNvPr>
          <xdr:cNvSpPr/>
        </xdr:nvSpPr>
        <xdr:spPr>
          <a:xfrm>
            <a:off x="11319929" y="1462610"/>
            <a:ext cx="896825" cy="272661"/>
          </a:xfrm>
          <a:prstGeom prst="rect">
            <a:avLst/>
          </a:prstGeom>
          <a:solidFill>
            <a:schemeClr val="bg1">
              <a:lumMod val="7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endParaRPr kumimoji="1" lang="ja-JP" altLang="en-US" sz="1100"/>
          </a:p>
        </xdr:txBody>
      </xdr:sp>
      <xdr:sp macro="" textlink="">
        <xdr:nvSpPr>
          <xdr:cNvPr id="14" name="正方形/長方形 13">
            <a:extLst>
              <a:ext uri="{FF2B5EF4-FFF2-40B4-BE49-F238E27FC236}">
                <a16:creationId xmlns:a16="http://schemas.microsoft.com/office/drawing/2014/main" id="{CC7E38EA-B06F-4F41-A833-FB6EF0D04DCB}"/>
              </a:ext>
            </a:extLst>
          </xdr:cNvPr>
          <xdr:cNvSpPr/>
        </xdr:nvSpPr>
        <xdr:spPr>
          <a:xfrm>
            <a:off x="11319929" y="2280176"/>
            <a:ext cx="896825" cy="291305"/>
          </a:xfrm>
          <a:prstGeom prst="rect">
            <a:avLst/>
          </a:prstGeom>
          <a:solidFill>
            <a:srgbClr val="FFFF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wrap="none" rtlCol="0" anchor="ctr"/>
          <a:lstStyle/>
          <a:p>
            <a:pPr algn="l"/>
            <a:endParaRPr kumimoji="1" lang="ja-JP" altLang="en-US" sz="1100"/>
          </a:p>
        </xdr:txBody>
      </xdr:sp>
    </xdr:grp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C5BA12-2FA6-4F9B-97CA-83516650CD28}">
  <sheetPr codeName="Sheet1"/>
  <dimension ref="A1:AT356"/>
  <sheetViews>
    <sheetView showGridLines="0" tabSelected="1" zoomScale="80" zoomScaleNormal="80" zoomScaleSheetLayoutView="115" workbookViewId="0">
      <selection activeCell="A4" sqref="A4:C4"/>
    </sheetView>
  </sheetViews>
  <sheetFormatPr defaultColWidth="9" defaultRowHeight="15" x14ac:dyDescent="0.55000000000000004"/>
  <cols>
    <col min="1" max="1" width="62.33203125" style="1" customWidth="1"/>
    <col min="2" max="2" width="18.75" style="1" customWidth="1"/>
    <col min="3" max="3" width="65.58203125" style="1" bestFit="1" customWidth="1"/>
    <col min="4" max="4" width="61" style="5" customWidth="1"/>
    <col min="5" max="5" width="45.83203125" style="1" hidden="1" customWidth="1"/>
    <col min="6" max="6" width="36.25" style="1" hidden="1" customWidth="1"/>
    <col min="7" max="7" width="43.75" style="1" hidden="1" customWidth="1"/>
    <col min="8" max="8" width="53.75" style="1" hidden="1" customWidth="1"/>
    <col min="9" max="9" width="39.83203125" style="1" hidden="1" customWidth="1"/>
    <col min="10" max="14" width="5.75" style="1" hidden="1" customWidth="1"/>
    <col min="15" max="28" width="6.83203125" style="1" hidden="1" customWidth="1"/>
    <col min="29" max="31" width="0" style="6" hidden="1" customWidth="1"/>
    <col min="32" max="46" width="9" style="6"/>
    <col min="47" max="16384" width="9" style="1"/>
  </cols>
  <sheetData>
    <row r="1" spans="1:31" x14ac:dyDescent="0.55000000000000004">
      <c r="A1" s="6"/>
      <c r="B1" s="6"/>
      <c r="C1" s="6"/>
      <c r="D1" s="7" t="s">
        <v>0</v>
      </c>
    </row>
    <row r="2" spans="1:31" ht="30" x14ac:dyDescent="0.55000000000000004">
      <c r="A2" s="22" t="s">
        <v>1</v>
      </c>
      <c r="B2" s="22"/>
      <c r="C2" s="22"/>
      <c r="D2" s="22"/>
    </row>
    <row r="3" spans="1:31" ht="15.75" customHeight="1" x14ac:dyDescent="0.55000000000000004">
      <c r="A3" s="9"/>
      <c r="B3" s="9"/>
      <c r="C3" s="10"/>
      <c r="D3" s="8"/>
    </row>
    <row r="4" spans="1:31" ht="174.5" customHeight="1" x14ac:dyDescent="0.55000000000000004">
      <c r="A4" s="23" t="s">
        <v>128</v>
      </c>
      <c r="B4" s="23"/>
      <c r="C4" s="23"/>
      <c r="D4" s="8"/>
    </row>
    <row r="5" spans="1:31" ht="30" customHeight="1" x14ac:dyDescent="0.55000000000000004">
      <c r="A5" s="27" t="s">
        <v>2</v>
      </c>
      <c r="B5" s="28"/>
      <c r="C5" s="27" t="s">
        <v>3</v>
      </c>
      <c r="D5" s="29" t="s">
        <v>4</v>
      </c>
    </row>
    <row r="6" spans="1:31" ht="48" customHeight="1" x14ac:dyDescent="0.55000000000000004">
      <c r="A6" s="30"/>
      <c r="B6" s="31"/>
      <c r="C6" s="32"/>
      <c r="D6" s="33" t="s">
        <v>5</v>
      </c>
    </row>
    <row r="7" spans="1:31" ht="30" customHeight="1" x14ac:dyDescent="0.55000000000000004">
      <c r="A7" s="27" t="s">
        <v>6</v>
      </c>
      <c r="B7" s="28"/>
      <c r="C7" s="27" t="s">
        <v>124</v>
      </c>
      <c r="D7" s="29" t="s">
        <v>4</v>
      </c>
    </row>
    <row r="8" spans="1:31" ht="48" customHeight="1" x14ac:dyDescent="0.55000000000000004">
      <c r="A8" s="30"/>
      <c r="B8" s="31"/>
      <c r="C8" s="32"/>
      <c r="D8" s="33" t="s">
        <v>123</v>
      </c>
    </row>
    <row r="9" spans="1:31" ht="30" customHeight="1" x14ac:dyDescent="0.55000000000000004">
      <c r="A9" s="27" t="s">
        <v>7</v>
      </c>
      <c r="B9" s="28"/>
      <c r="C9" s="27" t="s">
        <v>3</v>
      </c>
      <c r="D9" s="29" t="s">
        <v>4</v>
      </c>
    </row>
    <row r="10" spans="1:31" ht="48" customHeight="1" x14ac:dyDescent="0.55000000000000004">
      <c r="A10" s="30"/>
      <c r="B10" s="31"/>
      <c r="C10" s="32"/>
      <c r="D10" s="33"/>
      <c r="E10" s="1" t="s">
        <v>8</v>
      </c>
      <c r="F10" s="1" t="s">
        <v>9</v>
      </c>
    </row>
    <row r="11" spans="1:31" ht="48" customHeight="1" x14ac:dyDescent="0.55000000000000004">
      <c r="A11" s="30"/>
      <c r="B11" s="31"/>
      <c r="C11" s="32"/>
      <c r="D11" s="33"/>
      <c r="E11" s="20" t="s">
        <v>10</v>
      </c>
      <c r="F11" s="20" t="s">
        <v>11</v>
      </c>
      <c r="G11" s="1" t="s">
        <v>12</v>
      </c>
      <c r="H11" s="1" t="s">
        <v>13</v>
      </c>
      <c r="I11" s="1" t="s">
        <v>14</v>
      </c>
    </row>
    <row r="12" spans="1:31" ht="30" customHeight="1" x14ac:dyDescent="0.55000000000000004">
      <c r="A12" s="27" t="s">
        <v>15</v>
      </c>
      <c r="B12" s="28"/>
      <c r="C12" s="27" t="s">
        <v>3</v>
      </c>
      <c r="D12" s="29" t="s">
        <v>4</v>
      </c>
    </row>
    <row r="13" spans="1:31" ht="48" customHeight="1" x14ac:dyDescent="0.55000000000000004">
      <c r="A13" s="34" t="s">
        <v>16</v>
      </c>
      <c r="B13" s="35"/>
      <c r="C13" s="36"/>
      <c r="D13" s="24" t="s">
        <v>129</v>
      </c>
      <c r="E13" s="3" t="s">
        <v>17</v>
      </c>
      <c r="F13" s="3" t="s">
        <v>18</v>
      </c>
      <c r="G13" s="3"/>
      <c r="H13" s="3"/>
    </row>
    <row r="14" spans="1:31" ht="48" customHeight="1" x14ac:dyDescent="0.55000000000000004">
      <c r="A14" s="37" t="s">
        <v>40</v>
      </c>
      <c r="B14" s="38"/>
      <c r="C14" s="39"/>
      <c r="D14" s="25"/>
      <c r="E14" s="3"/>
      <c r="F14" s="3"/>
      <c r="G14" s="3"/>
      <c r="H14" s="3"/>
    </row>
    <row r="15" spans="1:31" ht="48" customHeight="1" x14ac:dyDescent="0.55000000000000004">
      <c r="A15" s="37" t="s">
        <v>41</v>
      </c>
      <c r="B15" s="38"/>
      <c r="C15" s="40"/>
      <c r="D15" s="25"/>
      <c r="E15" s="3" t="s">
        <v>19</v>
      </c>
      <c r="F15" s="3" t="s">
        <v>20</v>
      </c>
      <c r="G15" s="3" t="s">
        <v>21</v>
      </c>
      <c r="H15" s="3">
        <v>1</v>
      </c>
      <c r="I15" s="3">
        <v>2</v>
      </c>
      <c r="J15" s="3">
        <v>3</v>
      </c>
      <c r="K15" s="3">
        <v>4</v>
      </c>
      <c r="L15" s="3">
        <v>5</v>
      </c>
      <c r="M15" s="3">
        <v>6</v>
      </c>
      <c r="N15" s="3">
        <v>7</v>
      </c>
      <c r="O15" s="3">
        <v>8</v>
      </c>
      <c r="P15" s="3">
        <v>9</v>
      </c>
      <c r="Q15" s="3">
        <v>10</v>
      </c>
      <c r="R15" s="3">
        <v>11</v>
      </c>
      <c r="S15" s="3">
        <v>12</v>
      </c>
      <c r="T15" s="3">
        <v>13</v>
      </c>
      <c r="U15" s="3">
        <v>14</v>
      </c>
      <c r="V15" s="3">
        <v>15</v>
      </c>
      <c r="W15" s="3">
        <v>16</v>
      </c>
      <c r="X15" s="3">
        <v>17</v>
      </c>
      <c r="Y15" s="3">
        <v>18</v>
      </c>
      <c r="Z15" s="3">
        <v>19</v>
      </c>
      <c r="AA15" s="3">
        <v>20</v>
      </c>
      <c r="AB15" s="3">
        <v>21</v>
      </c>
      <c r="AC15" s="3">
        <v>22</v>
      </c>
      <c r="AD15" s="3">
        <v>23</v>
      </c>
      <c r="AE15" s="3">
        <v>24</v>
      </c>
    </row>
    <row r="16" spans="1:31" ht="48" customHeight="1" x14ac:dyDescent="0.55000000000000004">
      <c r="A16" s="37" t="s">
        <v>22</v>
      </c>
      <c r="B16" s="38"/>
      <c r="C16" s="63"/>
      <c r="D16" s="25"/>
      <c r="E16" s="4"/>
      <c r="F16" s="4"/>
      <c r="G16" s="4"/>
      <c r="H16" s="4"/>
      <c r="I16" s="2"/>
      <c r="J16" s="2"/>
      <c r="K16" s="2"/>
      <c r="L16" s="2"/>
      <c r="M16" s="2"/>
      <c r="N16" s="2"/>
      <c r="O16" s="2"/>
      <c r="P16" s="2"/>
      <c r="Q16" s="2"/>
      <c r="R16" s="2"/>
      <c r="S16" s="2"/>
      <c r="T16" s="2"/>
      <c r="U16" s="2"/>
      <c r="V16" s="2"/>
      <c r="W16" s="2"/>
      <c r="X16" s="2"/>
      <c r="Y16" s="2"/>
      <c r="Z16" s="2"/>
      <c r="AA16" s="2"/>
      <c r="AB16" s="2"/>
    </row>
    <row r="17" spans="1:8" ht="48" customHeight="1" x14ac:dyDescent="0.55000000000000004">
      <c r="A17" s="37" t="s">
        <v>23</v>
      </c>
      <c r="B17" s="38"/>
      <c r="C17" s="42"/>
      <c r="D17" s="25"/>
      <c r="E17" s="3"/>
      <c r="F17" s="3"/>
      <c r="G17" s="3"/>
      <c r="H17" s="3"/>
    </row>
    <row r="18" spans="1:8" ht="48" customHeight="1" x14ac:dyDescent="0.55000000000000004">
      <c r="A18" s="37" t="s">
        <v>24</v>
      </c>
      <c r="B18" s="38"/>
      <c r="C18" s="63"/>
      <c r="D18" s="25"/>
      <c r="E18" s="3"/>
      <c r="F18" s="3"/>
      <c r="G18" s="3"/>
      <c r="H18" s="3"/>
    </row>
    <row r="19" spans="1:8" ht="48" customHeight="1" x14ac:dyDescent="0.55000000000000004">
      <c r="A19" s="43" t="s">
        <v>25</v>
      </c>
      <c r="B19" s="44"/>
      <c r="C19" s="42"/>
      <c r="D19" s="26"/>
      <c r="E19" s="3"/>
      <c r="F19" s="3"/>
      <c r="G19" s="3"/>
      <c r="H19" s="3"/>
    </row>
    <row r="20" spans="1:8" ht="30" customHeight="1" x14ac:dyDescent="0.55000000000000004">
      <c r="A20" s="45" t="s">
        <v>26</v>
      </c>
      <c r="B20" s="46"/>
      <c r="C20" s="27"/>
      <c r="D20" s="61" t="s">
        <v>4</v>
      </c>
      <c r="E20" s="3"/>
      <c r="F20" s="3"/>
      <c r="G20" s="3"/>
      <c r="H20" s="3"/>
    </row>
    <row r="21" spans="1:8" ht="48" customHeight="1" x14ac:dyDescent="0.55000000000000004">
      <c r="A21" s="37" t="s">
        <v>127</v>
      </c>
      <c r="B21" s="38"/>
      <c r="C21" s="42"/>
      <c r="D21" s="47" t="s">
        <v>28</v>
      </c>
      <c r="E21" s="3"/>
      <c r="F21" s="3"/>
      <c r="G21" s="3"/>
      <c r="H21" s="3"/>
    </row>
    <row r="22" spans="1:8" ht="48" customHeight="1" x14ac:dyDescent="0.55000000000000004">
      <c r="A22" s="37" t="s">
        <v>126</v>
      </c>
      <c r="B22" s="38"/>
      <c r="C22" s="42"/>
      <c r="D22" s="47" t="s">
        <v>30</v>
      </c>
      <c r="E22" s="3"/>
      <c r="F22" s="3"/>
      <c r="G22" s="3"/>
      <c r="H22" s="3"/>
    </row>
    <row r="23" spans="1:8" ht="48" customHeight="1" x14ac:dyDescent="0.55000000000000004">
      <c r="A23" s="37" t="s">
        <v>125</v>
      </c>
      <c r="B23" s="38"/>
      <c r="C23" s="42"/>
      <c r="D23" s="47" t="s">
        <v>32</v>
      </c>
      <c r="E23" s="3"/>
      <c r="F23" s="3"/>
      <c r="G23" s="3"/>
      <c r="H23" s="3"/>
    </row>
    <row r="24" spans="1:8" ht="30" customHeight="1" x14ac:dyDescent="0.55000000000000004">
      <c r="A24" s="45" t="s">
        <v>33</v>
      </c>
      <c r="B24" s="46"/>
      <c r="C24" s="27"/>
      <c r="D24" s="61" t="s">
        <v>4</v>
      </c>
      <c r="E24" s="3"/>
      <c r="F24" s="3"/>
      <c r="G24" s="3"/>
      <c r="H24" s="3"/>
    </row>
    <row r="25" spans="1:8" ht="48" customHeight="1" x14ac:dyDescent="0.55000000000000004">
      <c r="A25" s="37" t="s">
        <v>27</v>
      </c>
      <c r="B25" s="38"/>
      <c r="C25" s="42"/>
      <c r="D25" s="47" t="s">
        <v>28</v>
      </c>
      <c r="E25" s="3"/>
      <c r="F25" s="3"/>
      <c r="G25" s="3"/>
      <c r="H25" s="3"/>
    </row>
    <row r="26" spans="1:8" ht="48" customHeight="1" x14ac:dyDescent="0.55000000000000004">
      <c r="A26" s="37" t="s">
        <v>29</v>
      </c>
      <c r="B26" s="38"/>
      <c r="C26" s="42"/>
      <c r="D26" s="47" t="s">
        <v>30</v>
      </c>
      <c r="E26" s="3"/>
      <c r="F26" s="3"/>
      <c r="G26" s="3"/>
      <c r="H26" s="3"/>
    </row>
    <row r="27" spans="1:8" ht="48" customHeight="1" x14ac:dyDescent="0.55000000000000004">
      <c r="A27" s="37" t="s">
        <v>31</v>
      </c>
      <c r="B27" s="38"/>
      <c r="C27" s="42"/>
      <c r="D27" s="47" t="s">
        <v>32</v>
      </c>
      <c r="E27" s="3"/>
      <c r="F27" s="3"/>
      <c r="G27" s="3"/>
      <c r="H27" s="3"/>
    </row>
    <row r="28" spans="1:8" ht="30" customHeight="1" x14ac:dyDescent="0.55000000000000004">
      <c r="A28" s="48" t="s">
        <v>34</v>
      </c>
      <c r="B28" s="49"/>
      <c r="C28" s="27"/>
      <c r="D28" s="62" t="s">
        <v>4</v>
      </c>
      <c r="E28" s="3"/>
      <c r="F28" s="3"/>
      <c r="G28" s="3"/>
      <c r="H28" s="3"/>
    </row>
    <row r="29" spans="1:8" ht="48" customHeight="1" x14ac:dyDescent="0.55000000000000004">
      <c r="A29" s="37" t="s">
        <v>35</v>
      </c>
      <c r="B29" s="38"/>
      <c r="C29" s="50"/>
      <c r="D29" s="51" t="s">
        <v>36</v>
      </c>
      <c r="E29" s="3"/>
      <c r="F29" s="3"/>
      <c r="G29" s="3"/>
      <c r="H29" s="3"/>
    </row>
    <row r="30" spans="1:8" ht="48" customHeight="1" x14ac:dyDescent="0.55000000000000004">
      <c r="A30" s="37" t="s">
        <v>37</v>
      </c>
      <c r="B30" s="38"/>
      <c r="C30" s="42"/>
      <c r="D30" s="52"/>
      <c r="E30" s="3"/>
      <c r="F30" s="3"/>
      <c r="G30" s="3"/>
      <c r="H30" s="3"/>
    </row>
    <row r="31" spans="1:8" ht="48" customHeight="1" x14ac:dyDescent="0.55000000000000004">
      <c r="A31" s="37" t="s">
        <v>38</v>
      </c>
      <c r="B31" s="38"/>
      <c r="C31" s="53" t="str">
        <f>納期判定リスト!C64</f>
        <v/>
      </c>
      <c r="D31" s="54" t="s">
        <v>39</v>
      </c>
      <c r="E31" s="3"/>
      <c r="F31" s="3"/>
      <c r="G31" s="3"/>
      <c r="H31" s="3"/>
    </row>
    <row r="32" spans="1:8" ht="48" customHeight="1" x14ac:dyDescent="0.55000000000000004">
      <c r="A32" s="37" t="s">
        <v>40</v>
      </c>
      <c r="B32" s="38"/>
      <c r="C32" s="41"/>
      <c r="D32" s="51" t="s">
        <v>130</v>
      </c>
      <c r="E32" s="3"/>
      <c r="F32" s="3"/>
      <c r="G32" s="3"/>
      <c r="H32" s="3"/>
    </row>
    <row r="33" spans="1:8" ht="48" customHeight="1" x14ac:dyDescent="0.55000000000000004">
      <c r="A33" s="37" t="s">
        <v>41</v>
      </c>
      <c r="B33" s="38"/>
      <c r="C33" s="50"/>
      <c r="D33" s="55"/>
      <c r="E33" s="3"/>
      <c r="F33" s="3"/>
      <c r="G33" s="3"/>
      <c r="H33" s="3"/>
    </row>
    <row r="34" spans="1:8" ht="48" customHeight="1" x14ac:dyDescent="0.55000000000000004">
      <c r="A34" s="37" t="s">
        <v>22</v>
      </c>
      <c r="B34" s="38"/>
      <c r="C34" s="41"/>
      <c r="D34" s="55"/>
      <c r="E34" s="3"/>
      <c r="F34" s="3"/>
      <c r="G34" s="3"/>
      <c r="H34" s="3"/>
    </row>
    <row r="35" spans="1:8" ht="48" customHeight="1" x14ac:dyDescent="0.55000000000000004">
      <c r="A35" s="37" t="s">
        <v>23</v>
      </c>
      <c r="B35" s="38"/>
      <c r="C35" s="42"/>
      <c r="D35" s="55"/>
      <c r="E35" s="3"/>
      <c r="F35" s="3"/>
      <c r="G35" s="3"/>
      <c r="H35" s="3"/>
    </row>
    <row r="36" spans="1:8" ht="48" customHeight="1" x14ac:dyDescent="0.55000000000000004">
      <c r="A36" s="37" t="s">
        <v>24</v>
      </c>
      <c r="B36" s="38"/>
      <c r="C36" s="41"/>
      <c r="D36" s="55"/>
      <c r="E36" s="3"/>
      <c r="F36" s="3"/>
      <c r="G36" s="3"/>
      <c r="H36" s="3"/>
    </row>
    <row r="37" spans="1:8" ht="48" customHeight="1" x14ac:dyDescent="0.55000000000000004">
      <c r="A37" s="37" t="s">
        <v>25</v>
      </c>
      <c r="B37" s="38"/>
      <c r="C37" s="56"/>
      <c r="D37" s="52"/>
      <c r="E37" s="3"/>
      <c r="F37" s="3"/>
      <c r="G37" s="3"/>
      <c r="H37" s="3"/>
    </row>
    <row r="38" spans="1:8" s="6" customFormat="1" ht="30" customHeight="1" x14ac:dyDescent="0.55000000000000004">
      <c r="A38" s="57" t="s">
        <v>42</v>
      </c>
      <c r="B38" s="49"/>
      <c r="C38" s="58"/>
      <c r="D38" s="62" t="s">
        <v>4</v>
      </c>
    </row>
    <row r="39" spans="1:8" s="6" customFormat="1" ht="48" customHeight="1" x14ac:dyDescent="0.55000000000000004">
      <c r="A39" s="37" t="s">
        <v>43</v>
      </c>
      <c r="B39" s="38"/>
      <c r="C39" s="59" t="str">
        <f>納期判定リスト!C65</f>
        <v/>
      </c>
      <c r="D39" s="60" t="s">
        <v>44</v>
      </c>
    </row>
    <row r="40" spans="1:8" s="6" customFormat="1" x14ac:dyDescent="0.55000000000000004">
      <c r="D40" s="8"/>
    </row>
    <row r="41" spans="1:8" s="6" customFormat="1" x14ac:dyDescent="0.55000000000000004">
      <c r="D41" s="8"/>
    </row>
    <row r="42" spans="1:8" s="6" customFormat="1" x14ac:dyDescent="0.55000000000000004">
      <c r="D42" s="8"/>
    </row>
    <row r="43" spans="1:8" s="6" customFormat="1" x14ac:dyDescent="0.55000000000000004">
      <c r="D43" s="8"/>
    </row>
    <row r="44" spans="1:8" s="6" customFormat="1" x14ac:dyDescent="0.55000000000000004">
      <c r="D44" s="8"/>
    </row>
    <row r="45" spans="1:8" s="6" customFormat="1" x14ac:dyDescent="0.55000000000000004">
      <c r="D45" s="8"/>
    </row>
    <row r="46" spans="1:8" s="6" customFormat="1" x14ac:dyDescent="0.55000000000000004">
      <c r="D46" s="8"/>
    </row>
    <row r="47" spans="1:8" s="6" customFormat="1" x14ac:dyDescent="0.55000000000000004">
      <c r="D47" s="8"/>
    </row>
    <row r="48" spans="1:8" s="6" customFormat="1" x14ac:dyDescent="0.55000000000000004">
      <c r="D48" s="8"/>
    </row>
    <row r="49" spans="4:4" s="6" customFormat="1" x14ac:dyDescent="0.55000000000000004">
      <c r="D49" s="8"/>
    </row>
    <row r="50" spans="4:4" s="6" customFormat="1" x14ac:dyDescent="0.55000000000000004">
      <c r="D50" s="8"/>
    </row>
    <row r="51" spans="4:4" s="6" customFormat="1" x14ac:dyDescent="0.55000000000000004">
      <c r="D51" s="8"/>
    </row>
    <row r="52" spans="4:4" s="6" customFormat="1" x14ac:dyDescent="0.55000000000000004">
      <c r="D52" s="8"/>
    </row>
    <row r="53" spans="4:4" s="6" customFormat="1" x14ac:dyDescent="0.55000000000000004">
      <c r="D53" s="8"/>
    </row>
    <row r="54" spans="4:4" s="6" customFormat="1" x14ac:dyDescent="0.55000000000000004">
      <c r="D54" s="8"/>
    </row>
    <row r="55" spans="4:4" s="6" customFormat="1" x14ac:dyDescent="0.55000000000000004">
      <c r="D55" s="8"/>
    </row>
    <row r="56" spans="4:4" s="6" customFormat="1" x14ac:dyDescent="0.55000000000000004">
      <c r="D56" s="8"/>
    </row>
    <row r="57" spans="4:4" s="6" customFormat="1" x14ac:dyDescent="0.55000000000000004">
      <c r="D57" s="8"/>
    </row>
    <row r="58" spans="4:4" s="6" customFormat="1" x14ac:dyDescent="0.55000000000000004">
      <c r="D58" s="8"/>
    </row>
    <row r="59" spans="4:4" s="6" customFormat="1" x14ac:dyDescent="0.55000000000000004">
      <c r="D59" s="8"/>
    </row>
    <row r="60" spans="4:4" s="6" customFormat="1" x14ac:dyDescent="0.55000000000000004">
      <c r="D60" s="8"/>
    </row>
    <row r="61" spans="4:4" s="6" customFormat="1" x14ac:dyDescent="0.55000000000000004">
      <c r="D61" s="8"/>
    </row>
    <row r="62" spans="4:4" s="6" customFormat="1" x14ac:dyDescent="0.55000000000000004">
      <c r="D62" s="8"/>
    </row>
    <row r="63" spans="4:4" s="6" customFormat="1" x14ac:dyDescent="0.55000000000000004">
      <c r="D63" s="8"/>
    </row>
    <row r="64" spans="4:4" s="6" customFormat="1" x14ac:dyDescent="0.55000000000000004">
      <c r="D64" s="8"/>
    </row>
    <row r="65" spans="4:4" s="6" customFormat="1" x14ac:dyDescent="0.55000000000000004">
      <c r="D65" s="8"/>
    </row>
    <row r="66" spans="4:4" s="6" customFormat="1" x14ac:dyDescent="0.55000000000000004">
      <c r="D66" s="8"/>
    </row>
    <row r="67" spans="4:4" s="6" customFormat="1" x14ac:dyDescent="0.55000000000000004">
      <c r="D67" s="8"/>
    </row>
    <row r="68" spans="4:4" s="6" customFormat="1" x14ac:dyDescent="0.55000000000000004">
      <c r="D68" s="8"/>
    </row>
    <row r="69" spans="4:4" s="6" customFormat="1" x14ac:dyDescent="0.55000000000000004">
      <c r="D69" s="8"/>
    </row>
    <row r="70" spans="4:4" s="6" customFormat="1" x14ac:dyDescent="0.55000000000000004">
      <c r="D70" s="8"/>
    </row>
    <row r="71" spans="4:4" s="6" customFormat="1" x14ac:dyDescent="0.55000000000000004">
      <c r="D71" s="8"/>
    </row>
    <row r="72" spans="4:4" s="6" customFormat="1" x14ac:dyDescent="0.55000000000000004">
      <c r="D72" s="8"/>
    </row>
    <row r="73" spans="4:4" s="6" customFormat="1" x14ac:dyDescent="0.55000000000000004">
      <c r="D73" s="8"/>
    </row>
    <row r="74" spans="4:4" s="6" customFormat="1" x14ac:dyDescent="0.55000000000000004">
      <c r="D74" s="8"/>
    </row>
    <row r="75" spans="4:4" s="6" customFormat="1" x14ac:dyDescent="0.55000000000000004">
      <c r="D75" s="8"/>
    </row>
    <row r="76" spans="4:4" s="6" customFormat="1" x14ac:dyDescent="0.55000000000000004">
      <c r="D76" s="8"/>
    </row>
    <row r="77" spans="4:4" s="6" customFormat="1" x14ac:dyDescent="0.55000000000000004">
      <c r="D77" s="8"/>
    </row>
    <row r="78" spans="4:4" s="6" customFormat="1" x14ac:dyDescent="0.55000000000000004">
      <c r="D78" s="8"/>
    </row>
    <row r="79" spans="4:4" s="6" customFormat="1" x14ac:dyDescent="0.55000000000000004">
      <c r="D79" s="8"/>
    </row>
    <row r="80" spans="4:4" s="6" customFormat="1" x14ac:dyDescent="0.55000000000000004">
      <c r="D80" s="8"/>
    </row>
    <row r="81" spans="4:4" s="6" customFormat="1" x14ac:dyDescent="0.55000000000000004">
      <c r="D81" s="8"/>
    </row>
    <row r="82" spans="4:4" s="6" customFormat="1" x14ac:dyDescent="0.55000000000000004">
      <c r="D82" s="8"/>
    </row>
    <row r="83" spans="4:4" s="6" customFormat="1" x14ac:dyDescent="0.55000000000000004">
      <c r="D83" s="8"/>
    </row>
    <row r="84" spans="4:4" s="6" customFormat="1" x14ac:dyDescent="0.55000000000000004">
      <c r="D84" s="8"/>
    </row>
    <row r="85" spans="4:4" s="6" customFormat="1" x14ac:dyDescent="0.55000000000000004">
      <c r="D85" s="8"/>
    </row>
    <row r="86" spans="4:4" s="6" customFormat="1" x14ac:dyDescent="0.55000000000000004">
      <c r="D86" s="8"/>
    </row>
    <row r="87" spans="4:4" s="6" customFormat="1" x14ac:dyDescent="0.55000000000000004">
      <c r="D87" s="8"/>
    </row>
    <row r="88" spans="4:4" s="6" customFormat="1" x14ac:dyDescent="0.55000000000000004">
      <c r="D88" s="8"/>
    </row>
    <row r="89" spans="4:4" s="6" customFormat="1" x14ac:dyDescent="0.55000000000000004">
      <c r="D89" s="8"/>
    </row>
    <row r="90" spans="4:4" s="6" customFormat="1" x14ac:dyDescent="0.55000000000000004">
      <c r="D90" s="8"/>
    </row>
    <row r="91" spans="4:4" s="6" customFormat="1" x14ac:dyDescent="0.55000000000000004">
      <c r="D91" s="8"/>
    </row>
    <row r="92" spans="4:4" s="6" customFormat="1" x14ac:dyDescent="0.55000000000000004">
      <c r="D92" s="8"/>
    </row>
    <row r="93" spans="4:4" s="6" customFormat="1" x14ac:dyDescent="0.55000000000000004">
      <c r="D93" s="8"/>
    </row>
    <row r="94" spans="4:4" s="6" customFormat="1" x14ac:dyDescent="0.55000000000000004">
      <c r="D94" s="8"/>
    </row>
    <row r="95" spans="4:4" s="6" customFormat="1" x14ac:dyDescent="0.55000000000000004">
      <c r="D95" s="8"/>
    </row>
    <row r="96" spans="4:4" s="6" customFormat="1" x14ac:dyDescent="0.55000000000000004">
      <c r="D96" s="8"/>
    </row>
    <row r="97" spans="4:4" s="6" customFormat="1" x14ac:dyDescent="0.55000000000000004">
      <c r="D97" s="8"/>
    </row>
    <row r="98" spans="4:4" s="6" customFormat="1" x14ac:dyDescent="0.55000000000000004">
      <c r="D98" s="8"/>
    </row>
    <row r="99" spans="4:4" s="6" customFormat="1" x14ac:dyDescent="0.55000000000000004">
      <c r="D99" s="8"/>
    </row>
    <row r="100" spans="4:4" s="6" customFormat="1" x14ac:dyDescent="0.55000000000000004">
      <c r="D100" s="8"/>
    </row>
    <row r="101" spans="4:4" s="6" customFormat="1" x14ac:dyDescent="0.55000000000000004">
      <c r="D101" s="8"/>
    </row>
    <row r="102" spans="4:4" s="6" customFormat="1" x14ac:dyDescent="0.55000000000000004">
      <c r="D102" s="8"/>
    </row>
    <row r="103" spans="4:4" s="6" customFormat="1" x14ac:dyDescent="0.55000000000000004">
      <c r="D103" s="8"/>
    </row>
    <row r="104" spans="4:4" s="6" customFormat="1" x14ac:dyDescent="0.55000000000000004">
      <c r="D104" s="8"/>
    </row>
    <row r="105" spans="4:4" s="6" customFormat="1" x14ac:dyDescent="0.55000000000000004">
      <c r="D105" s="8"/>
    </row>
    <row r="106" spans="4:4" s="6" customFormat="1" x14ac:dyDescent="0.55000000000000004">
      <c r="D106" s="8"/>
    </row>
    <row r="107" spans="4:4" s="6" customFormat="1" x14ac:dyDescent="0.55000000000000004">
      <c r="D107" s="8"/>
    </row>
    <row r="108" spans="4:4" s="6" customFormat="1" x14ac:dyDescent="0.55000000000000004">
      <c r="D108" s="8"/>
    </row>
    <row r="109" spans="4:4" s="6" customFormat="1" x14ac:dyDescent="0.55000000000000004">
      <c r="D109" s="8"/>
    </row>
    <row r="110" spans="4:4" s="6" customFormat="1" x14ac:dyDescent="0.55000000000000004">
      <c r="D110" s="8"/>
    </row>
    <row r="111" spans="4:4" s="6" customFormat="1" x14ac:dyDescent="0.55000000000000004">
      <c r="D111" s="8"/>
    </row>
    <row r="112" spans="4:4" s="6" customFormat="1" x14ac:dyDescent="0.55000000000000004">
      <c r="D112" s="8"/>
    </row>
    <row r="113" spans="4:4" s="6" customFormat="1" x14ac:dyDescent="0.55000000000000004">
      <c r="D113" s="8"/>
    </row>
    <row r="114" spans="4:4" s="6" customFormat="1" x14ac:dyDescent="0.55000000000000004">
      <c r="D114" s="8"/>
    </row>
    <row r="115" spans="4:4" s="6" customFormat="1" x14ac:dyDescent="0.55000000000000004">
      <c r="D115" s="8"/>
    </row>
    <row r="116" spans="4:4" s="6" customFormat="1" x14ac:dyDescent="0.55000000000000004">
      <c r="D116" s="8"/>
    </row>
    <row r="117" spans="4:4" s="6" customFormat="1" x14ac:dyDescent="0.55000000000000004">
      <c r="D117" s="8"/>
    </row>
    <row r="118" spans="4:4" s="6" customFormat="1" x14ac:dyDescent="0.55000000000000004">
      <c r="D118" s="8"/>
    </row>
    <row r="119" spans="4:4" s="6" customFormat="1" x14ac:dyDescent="0.55000000000000004">
      <c r="D119" s="8"/>
    </row>
    <row r="120" spans="4:4" s="6" customFormat="1" x14ac:dyDescent="0.55000000000000004">
      <c r="D120" s="8"/>
    </row>
    <row r="121" spans="4:4" s="6" customFormat="1" x14ac:dyDescent="0.55000000000000004">
      <c r="D121" s="8"/>
    </row>
    <row r="122" spans="4:4" s="6" customFormat="1" x14ac:dyDescent="0.55000000000000004">
      <c r="D122" s="8"/>
    </row>
    <row r="123" spans="4:4" s="6" customFormat="1" x14ac:dyDescent="0.55000000000000004">
      <c r="D123" s="8"/>
    </row>
    <row r="124" spans="4:4" s="6" customFormat="1" x14ac:dyDescent="0.55000000000000004">
      <c r="D124" s="8"/>
    </row>
    <row r="125" spans="4:4" s="6" customFormat="1" x14ac:dyDescent="0.55000000000000004">
      <c r="D125" s="8"/>
    </row>
    <row r="126" spans="4:4" s="6" customFormat="1" x14ac:dyDescent="0.55000000000000004">
      <c r="D126" s="8"/>
    </row>
    <row r="127" spans="4:4" s="6" customFormat="1" x14ac:dyDescent="0.55000000000000004">
      <c r="D127" s="8"/>
    </row>
    <row r="128" spans="4:4" s="6" customFormat="1" x14ac:dyDescent="0.55000000000000004">
      <c r="D128" s="8"/>
    </row>
    <row r="129" spans="4:4" s="6" customFormat="1" x14ac:dyDescent="0.55000000000000004">
      <c r="D129" s="8"/>
    </row>
    <row r="130" spans="4:4" s="6" customFormat="1" x14ac:dyDescent="0.55000000000000004">
      <c r="D130" s="8"/>
    </row>
    <row r="131" spans="4:4" s="6" customFormat="1" x14ac:dyDescent="0.55000000000000004">
      <c r="D131" s="8"/>
    </row>
    <row r="132" spans="4:4" s="6" customFormat="1" x14ac:dyDescent="0.55000000000000004">
      <c r="D132" s="8"/>
    </row>
    <row r="133" spans="4:4" s="6" customFormat="1" x14ac:dyDescent="0.55000000000000004">
      <c r="D133" s="8"/>
    </row>
    <row r="134" spans="4:4" s="6" customFormat="1" x14ac:dyDescent="0.55000000000000004">
      <c r="D134" s="8"/>
    </row>
    <row r="135" spans="4:4" s="6" customFormat="1" x14ac:dyDescent="0.55000000000000004">
      <c r="D135" s="8"/>
    </row>
    <row r="136" spans="4:4" s="6" customFormat="1" x14ac:dyDescent="0.55000000000000004">
      <c r="D136" s="8"/>
    </row>
    <row r="137" spans="4:4" s="6" customFormat="1" x14ac:dyDescent="0.55000000000000004">
      <c r="D137" s="8"/>
    </row>
    <row r="138" spans="4:4" s="6" customFormat="1" x14ac:dyDescent="0.55000000000000004">
      <c r="D138" s="8"/>
    </row>
    <row r="139" spans="4:4" s="6" customFormat="1" x14ac:dyDescent="0.55000000000000004">
      <c r="D139" s="8"/>
    </row>
    <row r="140" spans="4:4" s="6" customFormat="1" x14ac:dyDescent="0.55000000000000004">
      <c r="D140" s="8"/>
    </row>
    <row r="141" spans="4:4" s="6" customFormat="1" x14ac:dyDescent="0.55000000000000004">
      <c r="D141" s="8"/>
    </row>
    <row r="142" spans="4:4" s="6" customFormat="1" x14ac:dyDescent="0.55000000000000004">
      <c r="D142" s="8"/>
    </row>
    <row r="143" spans="4:4" s="6" customFormat="1" x14ac:dyDescent="0.55000000000000004">
      <c r="D143" s="8"/>
    </row>
    <row r="144" spans="4:4" s="6" customFormat="1" x14ac:dyDescent="0.55000000000000004">
      <c r="D144" s="8"/>
    </row>
    <row r="145" spans="4:4" s="6" customFormat="1" x14ac:dyDescent="0.55000000000000004">
      <c r="D145" s="8"/>
    </row>
    <row r="146" spans="4:4" s="6" customFormat="1" x14ac:dyDescent="0.55000000000000004">
      <c r="D146" s="8"/>
    </row>
    <row r="147" spans="4:4" s="6" customFormat="1" x14ac:dyDescent="0.55000000000000004">
      <c r="D147" s="8"/>
    </row>
    <row r="148" spans="4:4" s="6" customFormat="1" x14ac:dyDescent="0.55000000000000004">
      <c r="D148" s="8"/>
    </row>
    <row r="149" spans="4:4" s="6" customFormat="1" x14ac:dyDescent="0.55000000000000004">
      <c r="D149" s="8"/>
    </row>
    <row r="150" spans="4:4" s="6" customFormat="1" x14ac:dyDescent="0.55000000000000004">
      <c r="D150" s="8"/>
    </row>
    <row r="151" spans="4:4" s="6" customFormat="1" x14ac:dyDescent="0.55000000000000004">
      <c r="D151" s="8"/>
    </row>
    <row r="152" spans="4:4" s="6" customFormat="1" x14ac:dyDescent="0.55000000000000004">
      <c r="D152" s="8"/>
    </row>
    <row r="153" spans="4:4" s="6" customFormat="1" x14ac:dyDescent="0.55000000000000004">
      <c r="D153" s="8"/>
    </row>
    <row r="154" spans="4:4" s="6" customFormat="1" x14ac:dyDescent="0.55000000000000004">
      <c r="D154" s="8"/>
    </row>
    <row r="155" spans="4:4" s="6" customFormat="1" x14ac:dyDescent="0.55000000000000004">
      <c r="D155" s="8"/>
    </row>
    <row r="156" spans="4:4" s="6" customFormat="1" x14ac:dyDescent="0.55000000000000004">
      <c r="D156" s="8"/>
    </row>
    <row r="157" spans="4:4" s="6" customFormat="1" x14ac:dyDescent="0.55000000000000004">
      <c r="D157" s="8"/>
    </row>
    <row r="158" spans="4:4" s="6" customFormat="1" x14ac:dyDescent="0.55000000000000004">
      <c r="D158" s="8"/>
    </row>
    <row r="159" spans="4:4" s="6" customFormat="1" x14ac:dyDescent="0.55000000000000004">
      <c r="D159" s="8"/>
    </row>
    <row r="160" spans="4:4" s="6" customFormat="1" x14ac:dyDescent="0.55000000000000004">
      <c r="D160" s="8"/>
    </row>
    <row r="161" spans="4:4" s="6" customFormat="1" x14ac:dyDescent="0.55000000000000004">
      <c r="D161" s="8"/>
    </row>
    <row r="162" spans="4:4" s="6" customFormat="1" x14ac:dyDescent="0.55000000000000004">
      <c r="D162" s="8"/>
    </row>
    <row r="163" spans="4:4" s="6" customFormat="1" x14ac:dyDescent="0.55000000000000004">
      <c r="D163" s="8"/>
    </row>
    <row r="164" spans="4:4" s="6" customFormat="1" x14ac:dyDescent="0.55000000000000004">
      <c r="D164" s="8"/>
    </row>
    <row r="165" spans="4:4" s="6" customFormat="1" x14ac:dyDescent="0.55000000000000004">
      <c r="D165" s="8"/>
    </row>
    <row r="166" spans="4:4" s="6" customFormat="1" x14ac:dyDescent="0.55000000000000004">
      <c r="D166" s="8"/>
    </row>
    <row r="167" spans="4:4" s="6" customFormat="1" x14ac:dyDescent="0.55000000000000004">
      <c r="D167" s="8"/>
    </row>
    <row r="168" spans="4:4" s="6" customFormat="1" x14ac:dyDescent="0.55000000000000004">
      <c r="D168" s="8"/>
    </row>
    <row r="169" spans="4:4" s="6" customFormat="1" x14ac:dyDescent="0.55000000000000004">
      <c r="D169" s="8"/>
    </row>
    <row r="170" spans="4:4" s="6" customFormat="1" x14ac:dyDescent="0.55000000000000004">
      <c r="D170" s="8"/>
    </row>
    <row r="171" spans="4:4" s="6" customFormat="1" x14ac:dyDescent="0.55000000000000004">
      <c r="D171" s="8"/>
    </row>
    <row r="172" spans="4:4" s="6" customFormat="1" x14ac:dyDescent="0.55000000000000004">
      <c r="D172" s="8"/>
    </row>
    <row r="173" spans="4:4" s="6" customFormat="1" x14ac:dyDescent="0.55000000000000004">
      <c r="D173" s="8"/>
    </row>
    <row r="174" spans="4:4" s="6" customFormat="1" x14ac:dyDescent="0.55000000000000004">
      <c r="D174" s="8"/>
    </row>
    <row r="175" spans="4:4" s="6" customFormat="1" x14ac:dyDescent="0.55000000000000004">
      <c r="D175" s="8"/>
    </row>
    <row r="176" spans="4:4" s="6" customFormat="1" x14ac:dyDescent="0.55000000000000004">
      <c r="D176" s="8"/>
    </row>
    <row r="177" spans="4:4" s="6" customFormat="1" x14ac:dyDescent="0.55000000000000004">
      <c r="D177" s="8"/>
    </row>
    <row r="178" spans="4:4" s="6" customFormat="1" x14ac:dyDescent="0.55000000000000004">
      <c r="D178" s="8"/>
    </row>
    <row r="179" spans="4:4" s="6" customFormat="1" x14ac:dyDescent="0.55000000000000004">
      <c r="D179" s="8"/>
    </row>
    <row r="180" spans="4:4" s="6" customFormat="1" x14ac:dyDescent="0.55000000000000004">
      <c r="D180" s="8"/>
    </row>
    <row r="181" spans="4:4" s="6" customFormat="1" x14ac:dyDescent="0.55000000000000004">
      <c r="D181" s="8"/>
    </row>
    <row r="182" spans="4:4" s="6" customFormat="1" x14ac:dyDescent="0.55000000000000004">
      <c r="D182" s="8"/>
    </row>
    <row r="183" spans="4:4" s="6" customFormat="1" x14ac:dyDescent="0.55000000000000004">
      <c r="D183" s="8"/>
    </row>
    <row r="184" spans="4:4" s="6" customFormat="1" x14ac:dyDescent="0.55000000000000004">
      <c r="D184" s="8"/>
    </row>
    <row r="185" spans="4:4" s="6" customFormat="1" x14ac:dyDescent="0.55000000000000004">
      <c r="D185" s="8"/>
    </row>
    <row r="186" spans="4:4" s="6" customFormat="1" x14ac:dyDescent="0.55000000000000004">
      <c r="D186" s="8"/>
    </row>
    <row r="187" spans="4:4" s="6" customFormat="1" x14ac:dyDescent="0.55000000000000004">
      <c r="D187" s="8"/>
    </row>
    <row r="188" spans="4:4" s="6" customFormat="1" x14ac:dyDescent="0.55000000000000004">
      <c r="D188" s="8"/>
    </row>
    <row r="189" spans="4:4" s="6" customFormat="1" x14ac:dyDescent="0.55000000000000004">
      <c r="D189" s="8"/>
    </row>
    <row r="190" spans="4:4" s="6" customFormat="1" x14ac:dyDescent="0.55000000000000004">
      <c r="D190" s="8"/>
    </row>
    <row r="191" spans="4:4" s="6" customFormat="1" x14ac:dyDescent="0.55000000000000004">
      <c r="D191" s="8"/>
    </row>
    <row r="192" spans="4:4" s="6" customFormat="1" x14ac:dyDescent="0.55000000000000004">
      <c r="D192" s="8"/>
    </row>
    <row r="193" spans="4:4" s="6" customFormat="1" x14ac:dyDescent="0.55000000000000004">
      <c r="D193" s="8"/>
    </row>
    <row r="194" spans="4:4" s="6" customFormat="1" x14ac:dyDescent="0.55000000000000004">
      <c r="D194" s="8"/>
    </row>
    <row r="195" spans="4:4" s="6" customFormat="1" x14ac:dyDescent="0.55000000000000004">
      <c r="D195" s="8"/>
    </row>
    <row r="196" spans="4:4" s="6" customFormat="1" x14ac:dyDescent="0.55000000000000004">
      <c r="D196" s="8"/>
    </row>
    <row r="197" spans="4:4" s="6" customFormat="1" x14ac:dyDescent="0.55000000000000004">
      <c r="D197" s="8"/>
    </row>
    <row r="198" spans="4:4" s="6" customFormat="1" x14ac:dyDescent="0.55000000000000004">
      <c r="D198" s="8"/>
    </row>
    <row r="199" spans="4:4" s="6" customFormat="1" x14ac:dyDescent="0.55000000000000004">
      <c r="D199" s="8"/>
    </row>
    <row r="200" spans="4:4" s="6" customFormat="1" x14ac:dyDescent="0.55000000000000004">
      <c r="D200" s="8"/>
    </row>
    <row r="201" spans="4:4" s="6" customFormat="1" x14ac:dyDescent="0.55000000000000004">
      <c r="D201" s="8"/>
    </row>
    <row r="202" spans="4:4" s="6" customFormat="1" x14ac:dyDescent="0.55000000000000004">
      <c r="D202" s="8"/>
    </row>
    <row r="203" spans="4:4" s="6" customFormat="1" x14ac:dyDescent="0.55000000000000004">
      <c r="D203" s="8"/>
    </row>
    <row r="204" spans="4:4" s="6" customFormat="1" x14ac:dyDescent="0.55000000000000004">
      <c r="D204" s="8"/>
    </row>
    <row r="205" spans="4:4" s="6" customFormat="1" x14ac:dyDescent="0.55000000000000004">
      <c r="D205" s="8"/>
    </row>
    <row r="206" spans="4:4" s="6" customFormat="1" x14ac:dyDescent="0.55000000000000004">
      <c r="D206" s="8"/>
    </row>
    <row r="207" spans="4:4" s="6" customFormat="1" x14ac:dyDescent="0.55000000000000004">
      <c r="D207" s="8"/>
    </row>
    <row r="208" spans="4:4" s="6" customFormat="1" x14ac:dyDescent="0.55000000000000004">
      <c r="D208" s="8"/>
    </row>
    <row r="209" spans="4:4" s="6" customFormat="1" x14ac:dyDescent="0.55000000000000004">
      <c r="D209" s="8"/>
    </row>
    <row r="210" spans="4:4" s="6" customFormat="1" x14ac:dyDescent="0.55000000000000004">
      <c r="D210" s="8"/>
    </row>
    <row r="211" spans="4:4" s="6" customFormat="1" x14ac:dyDescent="0.55000000000000004">
      <c r="D211" s="8"/>
    </row>
    <row r="212" spans="4:4" s="6" customFormat="1" x14ac:dyDescent="0.55000000000000004">
      <c r="D212" s="8"/>
    </row>
    <row r="213" spans="4:4" s="6" customFormat="1" x14ac:dyDescent="0.55000000000000004">
      <c r="D213" s="8"/>
    </row>
    <row r="214" spans="4:4" s="6" customFormat="1" x14ac:dyDescent="0.55000000000000004">
      <c r="D214" s="8"/>
    </row>
    <row r="215" spans="4:4" s="6" customFormat="1" x14ac:dyDescent="0.55000000000000004">
      <c r="D215" s="8"/>
    </row>
    <row r="216" spans="4:4" s="6" customFormat="1" x14ac:dyDescent="0.55000000000000004">
      <c r="D216" s="8"/>
    </row>
    <row r="217" spans="4:4" s="6" customFormat="1" x14ac:dyDescent="0.55000000000000004">
      <c r="D217" s="8"/>
    </row>
    <row r="218" spans="4:4" s="6" customFormat="1" x14ac:dyDescent="0.55000000000000004">
      <c r="D218" s="8"/>
    </row>
    <row r="219" spans="4:4" s="6" customFormat="1" x14ac:dyDescent="0.55000000000000004">
      <c r="D219" s="8"/>
    </row>
    <row r="220" spans="4:4" s="6" customFormat="1" x14ac:dyDescent="0.55000000000000004">
      <c r="D220" s="8"/>
    </row>
    <row r="221" spans="4:4" s="6" customFormat="1" x14ac:dyDescent="0.55000000000000004">
      <c r="D221" s="8"/>
    </row>
    <row r="222" spans="4:4" s="6" customFormat="1" x14ac:dyDescent="0.55000000000000004">
      <c r="D222" s="8"/>
    </row>
    <row r="223" spans="4:4" s="6" customFormat="1" x14ac:dyDescent="0.55000000000000004">
      <c r="D223" s="8"/>
    </row>
    <row r="224" spans="4:4" s="6" customFormat="1" x14ac:dyDescent="0.55000000000000004">
      <c r="D224" s="8"/>
    </row>
    <row r="225" spans="4:4" s="6" customFormat="1" x14ac:dyDescent="0.55000000000000004">
      <c r="D225" s="8"/>
    </row>
    <row r="226" spans="4:4" s="6" customFormat="1" x14ac:dyDescent="0.55000000000000004">
      <c r="D226" s="8"/>
    </row>
    <row r="227" spans="4:4" s="6" customFormat="1" x14ac:dyDescent="0.55000000000000004">
      <c r="D227" s="8"/>
    </row>
    <row r="228" spans="4:4" s="6" customFormat="1" x14ac:dyDescent="0.55000000000000004">
      <c r="D228" s="8"/>
    </row>
    <row r="229" spans="4:4" s="6" customFormat="1" x14ac:dyDescent="0.55000000000000004">
      <c r="D229" s="8"/>
    </row>
    <row r="230" spans="4:4" s="6" customFormat="1" x14ac:dyDescent="0.55000000000000004">
      <c r="D230" s="8"/>
    </row>
    <row r="231" spans="4:4" s="6" customFormat="1" x14ac:dyDescent="0.55000000000000004">
      <c r="D231" s="8"/>
    </row>
    <row r="232" spans="4:4" s="6" customFormat="1" x14ac:dyDescent="0.55000000000000004">
      <c r="D232" s="8"/>
    </row>
    <row r="233" spans="4:4" s="6" customFormat="1" x14ac:dyDescent="0.55000000000000004">
      <c r="D233" s="8"/>
    </row>
    <row r="234" spans="4:4" s="6" customFormat="1" x14ac:dyDescent="0.55000000000000004">
      <c r="D234" s="8"/>
    </row>
    <row r="235" spans="4:4" s="6" customFormat="1" x14ac:dyDescent="0.55000000000000004">
      <c r="D235" s="8"/>
    </row>
    <row r="236" spans="4:4" s="6" customFormat="1" x14ac:dyDescent="0.55000000000000004">
      <c r="D236" s="8"/>
    </row>
    <row r="237" spans="4:4" s="6" customFormat="1" x14ac:dyDescent="0.55000000000000004">
      <c r="D237" s="8"/>
    </row>
    <row r="238" spans="4:4" s="6" customFormat="1" x14ac:dyDescent="0.55000000000000004">
      <c r="D238" s="8"/>
    </row>
    <row r="239" spans="4:4" s="6" customFormat="1" x14ac:dyDescent="0.55000000000000004">
      <c r="D239" s="8"/>
    </row>
    <row r="240" spans="4:4" s="6" customFormat="1" x14ac:dyDescent="0.55000000000000004">
      <c r="D240" s="8"/>
    </row>
    <row r="241" spans="4:4" s="6" customFormat="1" x14ac:dyDescent="0.55000000000000004">
      <c r="D241" s="8"/>
    </row>
    <row r="242" spans="4:4" s="6" customFormat="1" x14ac:dyDescent="0.55000000000000004">
      <c r="D242" s="8"/>
    </row>
    <row r="243" spans="4:4" s="6" customFormat="1" x14ac:dyDescent="0.55000000000000004">
      <c r="D243" s="8"/>
    </row>
    <row r="244" spans="4:4" s="6" customFormat="1" x14ac:dyDescent="0.55000000000000004">
      <c r="D244" s="8"/>
    </row>
    <row r="245" spans="4:4" s="6" customFormat="1" x14ac:dyDescent="0.55000000000000004">
      <c r="D245" s="8"/>
    </row>
    <row r="246" spans="4:4" s="6" customFormat="1" x14ac:dyDescent="0.55000000000000004">
      <c r="D246" s="8"/>
    </row>
    <row r="247" spans="4:4" s="6" customFormat="1" x14ac:dyDescent="0.55000000000000004">
      <c r="D247" s="8"/>
    </row>
    <row r="248" spans="4:4" s="6" customFormat="1" x14ac:dyDescent="0.55000000000000004">
      <c r="D248" s="8"/>
    </row>
    <row r="249" spans="4:4" s="6" customFormat="1" x14ac:dyDescent="0.55000000000000004">
      <c r="D249" s="8"/>
    </row>
    <row r="250" spans="4:4" s="6" customFormat="1" x14ac:dyDescent="0.55000000000000004">
      <c r="D250" s="8"/>
    </row>
    <row r="251" spans="4:4" s="6" customFormat="1" x14ac:dyDescent="0.55000000000000004">
      <c r="D251" s="8"/>
    </row>
    <row r="252" spans="4:4" s="6" customFormat="1" x14ac:dyDescent="0.55000000000000004">
      <c r="D252" s="8"/>
    </row>
    <row r="253" spans="4:4" s="6" customFormat="1" x14ac:dyDescent="0.55000000000000004">
      <c r="D253" s="8"/>
    </row>
    <row r="254" spans="4:4" s="6" customFormat="1" x14ac:dyDescent="0.55000000000000004">
      <c r="D254" s="8"/>
    </row>
    <row r="255" spans="4:4" s="6" customFormat="1" x14ac:dyDescent="0.55000000000000004">
      <c r="D255" s="8"/>
    </row>
    <row r="256" spans="4:4" s="6" customFormat="1" x14ac:dyDescent="0.55000000000000004">
      <c r="D256" s="8"/>
    </row>
    <row r="257" spans="4:4" s="6" customFormat="1" x14ac:dyDescent="0.55000000000000004">
      <c r="D257" s="8"/>
    </row>
    <row r="258" spans="4:4" s="6" customFormat="1" x14ac:dyDescent="0.55000000000000004">
      <c r="D258" s="8"/>
    </row>
    <row r="259" spans="4:4" s="6" customFormat="1" x14ac:dyDescent="0.55000000000000004">
      <c r="D259" s="8"/>
    </row>
    <row r="260" spans="4:4" s="6" customFormat="1" x14ac:dyDescent="0.55000000000000004">
      <c r="D260" s="8"/>
    </row>
    <row r="261" spans="4:4" s="6" customFormat="1" x14ac:dyDescent="0.55000000000000004">
      <c r="D261" s="8"/>
    </row>
    <row r="262" spans="4:4" s="6" customFormat="1" x14ac:dyDescent="0.55000000000000004">
      <c r="D262" s="8"/>
    </row>
    <row r="263" spans="4:4" s="6" customFormat="1" x14ac:dyDescent="0.55000000000000004">
      <c r="D263" s="8"/>
    </row>
    <row r="264" spans="4:4" s="6" customFormat="1" x14ac:dyDescent="0.55000000000000004">
      <c r="D264" s="8"/>
    </row>
    <row r="265" spans="4:4" s="6" customFormat="1" x14ac:dyDescent="0.55000000000000004">
      <c r="D265" s="8"/>
    </row>
    <row r="266" spans="4:4" s="6" customFormat="1" x14ac:dyDescent="0.55000000000000004">
      <c r="D266" s="8"/>
    </row>
    <row r="267" spans="4:4" s="6" customFormat="1" x14ac:dyDescent="0.55000000000000004">
      <c r="D267" s="8"/>
    </row>
    <row r="268" spans="4:4" s="6" customFormat="1" x14ac:dyDescent="0.55000000000000004">
      <c r="D268" s="8"/>
    </row>
    <row r="269" spans="4:4" s="6" customFormat="1" x14ac:dyDescent="0.55000000000000004">
      <c r="D269" s="8"/>
    </row>
    <row r="270" spans="4:4" s="6" customFormat="1" x14ac:dyDescent="0.55000000000000004">
      <c r="D270" s="8"/>
    </row>
    <row r="271" spans="4:4" s="6" customFormat="1" x14ac:dyDescent="0.55000000000000004">
      <c r="D271" s="8"/>
    </row>
    <row r="272" spans="4:4" s="6" customFormat="1" x14ac:dyDescent="0.55000000000000004">
      <c r="D272" s="8"/>
    </row>
    <row r="273" spans="4:4" s="6" customFormat="1" x14ac:dyDescent="0.55000000000000004">
      <c r="D273" s="8"/>
    </row>
    <row r="274" spans="4:4" s="6" customFormat="1" x14ac:dyDescent="0.55000000000000004">
      <c r="D274" s="8"/>
    </row>
    <row r="275" spans="4:4" s="6" customFormat="1" x14ac:dyDescent="0.55000000000000004">
      <c r="D275" s="8"/>
    </row>
    <row r="276" spans="4:4" s="6" customFormat="1" x14ac:dyDescent="0.55000000000000004">
      <c r="D276" s="8"/>
    </row>
    <row r="277" spans="4:4" s="6" customFormat="1" x14ac:dyDescent="0.55000000000000004">
      <c r="D277" s="8"/>
    </row>
    <row r="278" spans="4:4" s="6" customFormat="1" x14ac:dyDescent="0.55000000000000004">
      <c r="D278" s="8"/>
    </row>
    <row r="279" spans="4:4" s="6" customFormat="1" x14ac:dyDescent="0.55000000000000004">
      <c r="D279" s="8"/>
    </row>
    <row r="280" spans="4:4" s="6" customFormat="1" x14ac:dyDescent="0.55000000000000004">
      <c r="D280" s="8"/>
    </row>
    <row r="281" spans="4:4" s="6" customFormat="1" x14ac:dyDescent="0.55000000000000004">
      <c r="D281" s="8"/>
    </row>
    <row r="282" spans="4:4" s="6" customFormat="1" x14ac:dyDescent="0.55000000000000004">
      <c r="D282" s="8"/>
    </row>
    <row r="283" spans="4:4" s="6" customFormat="1" x14ac:dyDescent="0.55000000000000004">
      <c r="D283" s="8"/>
    </row>
    <row r="284" spans="4:4" s="6" customFormat="1" x14ac:dyDescent="0.55000000000000004">
      <c r="D284" s="8"/>
    </row>
    <row r="285" spans="4:4" s="6" customFormat="1" x14ac:dyDescent="0.55000000000000004">
      <c r="D285" s="8"/>
    </row>
    <row r="286" spans="4:4" s="6" customFormat="1" x14ac:dyDescent="0.55000000000000004">
      <c r="D286" s="8"/>
    </row>
    <row r="287" spans="4:4" s="6" customFormat="1" x14ac:dyDescent="0.55000000000000004">
      <c r="D287" s="8"/>
    </row>
    <row r="288" spans="4:4" s="6" customFormat="1" x14ac:dyDescent="0.55000000000000004">
      <c r="D288" s="8"/>
    </row>
    <row r="289" spans="4:4" s="6" customFormat="1" x14ac:dyDescent="0.55000000000000004">
      <c r="D289" s="8"/>
    </row>
    <row r="290" spans="4:4" s="6" customFormat="1" x14ac:dyDescent="0.55000000000000004">
      <c r="D290" s="8"/>
    </row>
    <row r="291" spans="4:4" s="6" customFormat="1" x14ac:dyDescent="0.55000000000000004">
      <c r="D291" s="8"/>
    </row>
    <row r="292" spans="4:4" s="6" customFormat="1" x14ac:dyDescent="0.55000000000000004">
      <c r="D292" s="8"/>
    </row>
    <row r="293" spans="4:4" s="6" customFormat="1" x14ac:dyDescent="0.55000000000000004">
      <c r="D293" s="8"/>
    </row>
    <row r="294" spans="4:4" s="6" customFormat="1" x14ac:dyDescent="0.55000000000000004">
      <c r="D294" s="8"/>
    </row>
    <row r="295" spans="4:4" s="6" customFormat="1" x14ac:dyDescent="0.55000000000000004">
      <c r="D295" s="8"/>
    </row>
    <row r="296" spans="4:4" s="6" customFormat="1" x14ac:dyDescent="0.55000000000000004">
      <c r="D296" s="8"/>
    </row>
    <row r="297" spans="4:4" s="6" customFormat="1" x14ac:dyDescent="0.55000000000000004">
      <c r="D297" s="8"/>
    </row>
    <row r="298" spans="4:4" s="6" customFormat="1" x14ac:dyDescent="0.55000000000000004">
      <c r="D298" s="8"/>
    </row>
    <row r="299" spans="4:4" s="6" customFormat="1" x14ac:dyDescent="0.55000000000000004">
      <c r="D299" s="8"/>
    </row>
    <row r="300" spans="4:4" s="6" customFormat="1" x14ac:dyDescent="0.55000000000000004">
      <c r="D300" s="8"/>
    </row>
    <row r="301" spans="4:4" s="6" customFormat="1" x14ac:dyDescent="0.55000000000000004">
      <c r="D301" s="8"/>
    </row>
    <row r="302" spans="4:4" s="6" customFormat="1" x14ac:dyDescent="0.55000000000000004">
      <c r="D302" s="8"/>
    </row>
    <row r="303" spans="4:4" s="6" customFormat="1" x14ac:dyDescent="0.55000000000000004">
      <c r="D303" s="8"/>
    </row>
    <row r="304" spans="4:4" s="6" customFormat="1" x14ac:dyDescent="0.55000000000000004">
      <c r="D304" s="8"/>
    </row>
    <row r="305" spans="4:4" s="6" customFormat="1" x14ac:dyDescent="0.55000000000000004">
      <c r="D305" s="8"/>
    </row>
    <row r="306" spans="4:4" s="6" customFormat="1" x14ac:dyDescent="0.55000000000000004">
      <c r="D306" s="8"/>
    </row>
    <row r="307" spans="4:4" s="6" customFormat="1" x14ac:dyDescent="0.55000000000000004">
      <c r="D307" s="8"/>
    </row>
    <row r="308" spans="4:4" s="6" customFormat="1" x14ac:dyDescent="0.55000000000000004">
      <c r="D308" s="8"/>
    </row>
    <row r="309" spans="4:4" s="6" customFormat="1" x14ac:dyDescent="0.55000000000000004">
      <c r="D309" s="8"/>
    </row>
    <row r="310" spans="4:4" s="6" customFormat="1" x14ac:dyDescent="0.55000000000000004">
      <c r="D310" s="8"/>
    </row>
    <row r="311" spans="4:4" s="6" customFormat="1" x14ac:dyDescent="0.55000000000000004">
      <c r="D311" s="8"/>
    </row>
    <row r="312" spans="4:4" s="6" customFormat="1" x14ac:dyDescent="0.55000000000000004">
      <c r="D312" s="8"/>
    </row>
    <row r="313" spans="4:4" s="6" customFormat="1" x14ac:dyDescent="0.55000000000000004">
      <c r="D313" s="8"/>
    </row>
    <row r="314" spans="4:4" s="6" customFormat="1" x14ac:dyDescent="0.55000000000000004">
      <c r="D314" s="8"/>
    </row>
    <row r="315" spans="4:4" s="6" customFormat="1" x14ac:dyDescent="0.55000000000000004">
      <c r="D315" s="8"/>
    </row>
    <row r="316" spans="4:4" s="6" customFormat="1" x14ac:dyDescent="0.55000000000000004">
      <c r="D316" s="8"/>
    </row>
    <row r="317" spans="4:4" s="6" customFormat="1" x14ac:dyDescent="0.55000000000000004">
      <c r="D317" s="8"/>
    </row>
    <row r="318" spans="4:4" s="6" customFormat="1" x14ac:dyDescent="0.55000000000000004">
      <c r="D318" s="8"/>
    </row>
    <row r="319" spans="4:4" s="6" customFormat="1" x14ac:dyDescent="0.55000000000000004">
      <c r="D319" s="8"/>
    </row>
    <row r="320" spans="4:4" s="6" customFormat="1" x14ac:dyDescent="0.55000000000000004">
      <c r="D320" s="8"/>
    </row>
    <row r="321" spans="4:4" s="6" customFormat="1" x14ac:dyDescent="0.55000000000000004">
      <c r="D321" s="8"/>
    </row>
    <row r="322" spans="4:4" s="6" customFormat="1" x14ac:dyDescent="0.55000000000000004">
      <c r="D322" s="8"/>
    </row>
    <row r="323" spans="4:4" s="6" customFormat="1" x14ac:dyDescent="0.55000000000000004">
      <c r="D323" s="8"/>
    </row>
    <row r="324" spans="4:4" s="6" customFormat="1" x14ac:dyDescent="0.55000000000000004">
      <c r="D324" s="8"/>
    </row>
    <row r="325" spans="4:4" s="6" customFormat="1" x14ac:dyDescent="0.55000000000000004">
      <c r="D325" s="8"/>
    </row>
    <row r="326" spans="4:4" s="6" customFormat="1" x14ac:dyDescent="0.55000000000000004">
      <c r="D326" s="8"/>
    </row>
    <row r="327" spans="4:4" s="6" customFormat="1" x14ac:dyDescent="0.55000000000000004">
      <c r="D327" s="8"/>
    </row>
    <row r="328" spans="4:4" s="6" customFormat="1" x14ac:dyDescent="0.55000000000000004">
      <c r="D328" s="8"/>
    </row>
    <row r="329" spans="4:4" s="6" customFormat="1" x14ac:dyDescent="0.55000000000000004">
      <c r="D329" s="8"/>
    </row>
    <row r="330" spans="4:4" s="6" customFormat="1" x14ac:dyDescent="0.55000000000000004">
      <c r="D330" s="8"/>
    </row>
    <row r="331" spans="4:4" s="6" customFormat="1" x14ac:dyDescent="0.55000000000000004">
      <c r="D331" s="8"/>
    </row>
    <row r="332" spans="4:4" s="6" customFormat="1" x14ac:dyDescent="0.55000000000000004">
      <c r="D332" s="8"/>
    </row>
    <row r="333" spans="4:4" s="6" customFormat="1" x14ac:dyDescent="0.55000000000000004">
      <c r="D333" s="8"/>
    </row>
    <row r="334" spans="4:4" s="6" customFormat="1" x14ac:dyDescent="0.55000000000000004">
      <c r="D334" s="8"/>
    </row>
    <row r="335" spans="4:4" s="6" customFormat="1" x14ac:dyDescent="0.55000000000000004">
      <c r="D335" s="8"/>
    </row>
    <row r="336" spans="4:4" s="6" customFormat="1" x14ac:dyDescent="0.55000000000000004">
      <c r="D336" s="8"/>
    </row>
    <row r="337" spans="4:4" s="6" customFormat="1" x14ac:dyDescent="0.55000000000000004">
      <c r="D337" s="8"/>
    </row>
    <row r="338" spans="4:4" s="6" customFormat="1" x14ac:dyDescent="0.55000000000000004">
      <c r="D338" s="8"/>
    </row>
    <row r="339" spans="4:4" s="6" customFormat="1" x14ac:dyDescent="0.55000000000000004">
      <c r="D339" s="8"/>
    </row>
    <row r="340" spans="4:4" s="6" customFormat="1" x14ac:dyDescent="0.55000000000000004">
      <c r="D340" s="8"/>
    </row>
    <row r="341" spans="4:4" s="6" customFormat="1" x14ac:dyDescent="0.55000000000000004">
      <c r="D341" s="8"/>
    </row>
    <row r="342" spans="4:4" s="6" customFormat="1" x14ac:dyDescent="0.55000000000000004">
      <c r="D342" s="8"/>
    </row>
    <row r="343" spans="4:4" s="6" customFormat="1" x14ac:dyDescent="0.55000000000000004">
      <c r="D343" s="8"/>
    </row>
    <row r="344" spans="4:4" s="6" customFormat="1" x14ac:dyDescent="0.55000000000000004">
      <c r="D344" s="8"/>
    </row>
    <row r="345" spans="4:4" s="6" customFormat="1" x14ac:dyDescent="0.55000000000000004">
      <c r="D345" s="8"/>
    </row>
    <row r="346" spans="4:4" s="6" customFormat="1" x14ac:dyDescent="0.55000000000000004">
      <c r="D346" s="8"/>
    </row>
    <row r="347" spans="4:4" s="6" customFormat="1" x14ac:dyDescent="0.55000000000000004">
      <c r="D347" s="8"/>
    </row>
    <row r="348" spans="4:4" s="6" customFormat="1" x14ac:dyDescent="0.55000000000000004">
      <c r="D348" s="8"/>
    </row>
    <row r="349" spans="4:4" s="6" customFormat="1" x14ac:dyDescent="0.55000000000000004">
      <c r="D349" s="8"/>
    </row>
    <row r="350" spans="4:4" s="6" customFormat="1" x14ac:dyDescent="0.55000000000000004">
      <c r="D350" s="8"/>
    </row>
    <row r="351" spans="4:4" s="6" customFormat="1" x14ac:dyDescent="0.55000000000000004">
      <c r="D351" s="8"/>
    </row>
    <row r="352" spans="4:4" s="6" customFormat="1" x14ac:dyDescent="0.55000000000000004">
      <c r="D352" s="8"/>
    </row>
    <row r="353" spans="4:4" s="6" customFormat="1" x14ac:dyDescent="0.55000000000000004">
      <c r="D353" s="8"/>
    </row>
    <row r="354" spans="4:4" s="6" customFormat="1" x14ac:dyDescent="0.55000000000000004">
      <c r="D354" s="8"/>
    </row>
    <row r="355" spans="4:4" s="6" customFormat="1" x14ac:dyDescent="0.55000000000000004">
      <c r="D355" s="8"/>
    </row>
    <row r="356" spans="4:4" s="6" customFormat="1" x14ac:dyDescent="0.55000000000000004">
      <c r="D356" s="8"/>
    </row>
  </sheetData>
  <sheetProtection sheet="1" objects="1" scenarios="1"/>
  <protectedRanges>
    <protectedRange sqref="C10:C11 C8 C13:C19 C21:C23 C29:C30 C32:C37 C25:C27 C6" name="編集可能範囲"/>
  </protectedRanges>
  <mergeCells count="5">
    <mergeCell ref="D13:D19"/>
    <mergeCell ref="D32:D37"/>
    <mergeCell ref="D29:D30"/>
    <mergeCell ref="A4:C4"/>
    <mergeCell ref="A2:D2"/>
  </mergeCells>
  <phoneticPr fontId="1"/>
  <conditionalFormatting sqref="C39">
    <cfRule type="expression" dxfId="47" priority="3">
      <formula>$C$39=""</formula>
    </cfRule>
  </conditionalFormatting>
  <conditionalFormatting sqref="C6">
    <cfRule type="expression" dxfId="46" priority="43">
      <formula>$C$6=""</formula>
    </cfRule>
  </conditionalFormatting>
  <conditionalFormatting sqref="C8">
    <cfRule type="expression" dxfId="45" priority="44">
      <formula>$C$8=""</formula>
    </cfRule>
  </conditionalFormatting>
  <conditionalFormatting sqref="C10">
    <cfRule type="expression" dxfId="44" priority="42">
      <formula>$C$10=""</formula>
    </cfRule>
  </conditionalFormatting>
  <conditionalFormatting sqref="C11">
    <cfRule type="expression" dxfId="43" priority="41">
      <formula>$C$11=""</formula>
    </cfRule>
  </conditionalFormatting>
  <conditionalFormatting sqref="C15">
    <cfRule type="expression" dxfId="42" priority="28">
      <formula>$C$15=""</formula>
    </cfRule>
  </conditionalFormatting>
  <conditionalFormatting sqref="C16">
    <cfRule type="expression" dxfId="40" priority="38">
      <formula>$C$16=""</formula>
    </cfRule>
  </conditionalFormatting>
  <conditionalFormatting sqref="C17">
    <cfRule type="expression" dxfId="38" priority="37">
      <formula>$C$17=""</formula>
    </cfRule>
  </conditionalFormatting>
  <conditionalFormatting sqref="C18">
    <cfRule type="expression" dxfId="36" priority="36">
      <formula>$C$18=""</formula>
    </cfRule>
  </conditionalFormatting>
  <conditionalFormatting sqref="C19">
    <cfRule type="expression" dxfId="34" priority="35">
      <formula>$C$19=""</formula>
    </cfRule>
  </conditionalFormatting>
  <conditionalFormatting sqref="C21">
    <cfRule type="expression" dxfId="32" priority="51">
      <formula>$C$21=""</formula>
    </cfRule>
  </conditionalFormatting>
  <conditionalFormatting sqref="C22">
    <cfRule type="expression" dxfId="31" priority="34">
      <formula>$C$22=""</formula>
    </cfRule>
  </conditionalFormatting>
  <conditionalFormatting sqref="C23">
    <cfRule type="expression" dxfId="30" priority="33">
      <formula>$C$23=""</formula>
    </cfRule>
  </conditionalFormatting>
  <conditionalFormatting sqref="C25">
    <cfRule type="expression" dxfId="29" priority="32">
      <formula>$C$25=""</formula>
    </cfRule>
  </conditionalFormatting>
  <conditionalFormatting sqref="C26">
    <cfRule type="expression" dxfId="28" priority="31">
      <formula>$C$26=""</formula>
    </cfRule>
  </conditionalFormatting>
  <conditionalFormatting sqref="C27">
    <cfRule type="expression" dxfId="27" priority="30">
      <formula>$C$27=""</formula>
    </cfRule>
  </conditionalFormatting>
  <conditionalFormatting sqref="C29">
    <cfRule type="expression" dxfId="26" priority="59">
      <formula>$C$29=""</formula>
    </cfRule>
  </conditionalFormatting>
  <conditionalFormatting sqref="C30">
    <cfRule type="expression" dxfId="25" priority="45">
      <formula>$C$30=""</formula>
    </cfRule>
  </conditionalFormatting>
  <conditionalFormatting sqref="C32">
    <cfRule type="expression" dxfId="24" priority="9">
      <formula>$C$32=""</formula>
    </cfRule>
  </conditionalFormatting>
  <conditionalFormatting sqref="C33">
    <cfRule type="expression" dxfId="22" priority="8">
      <formula>$C$33=""</formula>
    </cfRule>
  </conditionalFormatting>
  <conditionalFormatting sqref="C34">
    <cfRule type="expression" dxfId="20" priority="23">
      <formula>$C$34=""</formula>
    </cfRule>
  </conditionalFormatting>
  <conditionalFormatting sqref="C35">
    <cfRule type="expression" dxfId="18" priority="22">
      <formula>$C$35=""</formula>
    </cfRule>
  </conditionalFormatting>
  <conditionalFormatting sqref="C36">
    <cfRule type="expression" dxfId="16" priority="21">
      <formula>$C$36=""</formula>
    </cfRule>
  </conditionalFormatting>
  <conditionalFormatting sqref="C37">
    <cfRule type="expression" dxfId="14" priority="20">
      <formula>$C$37=""</formula>
    </cfRule>
  </conditionalFormatting>
  <conditionalFormatting sqref="C25">
    <cfRule type="expression" dxfId="12" priority="19">
      <formula>$C$21=""</formula>
    </cfRule>
  </conditionalFormatting>
  <conditionalFormatting sqref="C26">
    <cfRule type="expression" dxfId="11" priority="18">
      <formula>$C$22=""</formula>
    </cfRule>
  </conditionalFormatting>
  <conditionalFormatting sqref="C27">
    <cfRule type="expression" dxfId="10" priority="17">
      <formula>$C$23=""</formula>
    </cfRule>
  </conditionalFormatting>
  <conditionalFormatting sqref="C27">
    <cfRule type="expression" dxfId="9" priority="16">
      <formula>$C$23=""</formula>
    </cfRule>
  </conditionalFormatting>
  <conditionalFormatting sqref="C14">
    <cfRule type="expression" dxfId="8" priority="46">
      <formula>$C$14=""</formula>
    </cfRule>
  </conditionalFormatting>
  <conditionalFormatting sqref="C13">
    <cfRule type="expression" dxfId="6" priority="52">
      <formula>$C$11&lt;&gt;$G$11</formula>
    </cfRule>
    <cfRule type="expression" dxfId="5" priority="53">
      <formula>$C$13=""</formula>
    </cfRule>
  </conditionalFormatting>
  <conditionalFormatting sqref="C14:C19 C21:C23 C25:C27">
    <cfRule type="expression" dxfId="4" priority="14">
      <formula>$C$10=$F$10</formula>
    </cfRule>
  </conditionalFormatting>
  <conditionalFormatting sqref="C21:C23 C25:C27">
    <cfRule type="expression" dxfId="3" priority="57">
      <formula>$C$11=$E$11</formula>
    </cfRule>
  </conditionalFormatting>
  <conditionalFormatting sqref="C29:C31">
    <cfRule type="expression" dxfId="2" priority="27">
      <formula>$C$11&lt;&gt;$F$11</formula>
    </cfRule>
  </conditionalFormatting>
  <conditionalFormatting sqref="C31">
    <cfRule type="expression" dxfId="1" priority="2">
      <formula>$C$31=""</formula>
    </cfRule>
  </conditionalFormatting>
  <dataValidations count="11">
    <dataValidation type="list" allowBlank="1" showInputMessage="1" showErrorMessage="1" sqref="C19 C37 C17" xr:uid="{16605F97-896D-4A0A-A665-00B0E8E80786}">
      <formula1>$E$15:$AE$15</formula1>
    </dataValidation>
    <dataValidation type="date" operator="greaterThanOrEqual" showInputMessage="1" showErrorMessage="1" sqref="C29 C36 C34 C32" xr:uid="{0DD3C53C-5BB7-4F31-81BB-23E16F3A67F0}">
      <formula1>36526</formula1>
    </dataValidation>
    <dataValidation type="date" operator="greaterThan" showInputMessage="1" showErrorMessage="1" sqref="C13" xr:uid="{F047181C-1DBA-46E9-B59B-EE879E48C555}">
      <formula1>36526</formula1>
    </dataValidation>
    <dataValidation type="textLength" allowBlank="1" showInputMessage="1" showErrorMessage="1" sqref="C25 C21" xr:uid="{A5CBD950-4F24-4D99-B8E9-640DF8BF711E}">
      <formula1>1</formula1>
      <formula2>15</formula2>
    </dataValidation>
    <dataValidation type="textLength" allowBlank="1" showInputMessage="1" showErrorMessage="1" sqref="C26 C22" xr:uid="{426558F6-902E-497B-9DBC-1B18DD38C0DB}">
      <formula1>1</formula1>
      <formula2>6</formula2>
    </dataValidation>
    <dataValidation type="textLength" allowBlank="1" showInputMessage="1" showErrorMessage="1" sqref="C27 C23" xr:uid="{8EE3AA19-1338-453B-92D7-CDA83A9DE4B4}">
      <formula1>12</formula1>
      <formula2>13</formula2>
    </dataValidation>
    <dataValidation type="list" showInputMessage="1" showErrorMessage="1" sqref="C10" xr:uid="{3DB95B8E-03A1-428C-9705-DF9FEB8393E8}">
      <formula1>$E$10:$F$10</formula1>
    </dataValidation>
    <dataValidation type="list" operator="greaterThanOrEqual" showInputMessage="1" showErrorMessage="1" sqref="C33 C15 C30 C35" xr:uid="{688B6637-44A2-4D31-B575-A6E2002C5574}">
      <formula1>$E$15:$AE$15</formula1>
    </dataValidation>
    <dataValidation type="date" operator="greaterThanOrEqual" allowBlank="1" showInputMessage="1" showErrorMessage="1" sqref="C18 C16" xr:uid="{66A8025F-C50C-452F-B8E6-2A5AC29C3A42}">
      <formula1>36526</formula1>
    </dataValidation>
    <dataValidation type="textLength" allowBlank="1" showInputMessage="1" showErrorMessage="1" sqref="C6" xr:uid="{DE5C5EED-064C-4AC0-8619-826DB4CBDDBB}">
      <formula1>10</formula1>
      <formula2>10</formula2>
    </dataValidation>
    <dataValidation type="list" showInputMessage="1" showErrorMessage="1" sqref="C11" xr:uid="{800712A5-ACE9-433C-B1BA-5BB387376CBE}">
      <formula1>_xlfn.IFS($C$10=$E$10,$E$11:$F$11,$C$10=$F$10,$G$11:$I$11)</formula1>
    </dataValidation>
  </dataValidations>
  <pageMargins left="0.70866141732283472" right="0.70866141732283472" top="0.74803149606299213" bottom="0.74803149606299213" header="0.31496062992125984" footer="0.31496062992125984"/>
  <pageSetup paperSize="9" scale="53" orientation="portrait" horizontalDpi="300" verticalDpi="300" r:id="rId1"/>
  <drawing r:id="rId2"/>
  <extLst>
    <ext xmlns:x14="http://schemas.microsoft.com/office/spreadsheetml/2009/9/main" uri="{78C0D931-6437-407d-A8EE-F0AAD7539E65}">
      <x14:conditionalFormattings>
        <x14:conditionalFormatting xmlns:xm="http://schemas.microsoft.com/office/excel/2006/main">
          <x14:cfRule type="expression" priority="48" id="{00000000-000E-0000-0000-000004000000}">
            <xm:f>$C$39=納期判定リスト!$W$11</xm:f>
            <x14:dxf>
              <font>
                <color rgb="FF006100"/>
              </font>
              <fill>
                <patternFill>
                  <bgColor rgb="FFC6EFCE"/>
                </patternFill>
              </fill>
            </x14:dxf>
          </x14:cfRule>
          <x14:cfRule type="expression" priority="49" id="{00000000-000E-0000-0000-000005000000}">
            <xm:f>$C$39=納期判定リスト!$W$12</xm:f>
            <x14:dxf>
              <font>
                <color rgb="FFFF0000"/>
              </font>
              <fill>
                <patternFill>
                  <bgColor rgb="FFFFFF00"/>
                </patternFill>
              </fill>
            </x14:dxf>
          </x14:cfRule>
          <xm:sqref>C39</xm:sqref>
        </x14:conditionalFormatting>
        <x14:conditionalFormatting xmlns:xm="http://schemas.microsoft.com/office/excel/2006/main">
          <x14:cfRule type="expression" priority="39" id="{603FEDB3-FB20-4688-8A2F-97F2420A8494}">
            <xm:f>納期判定リスト!$C$8=納期判定リスト!$U$6</xm:f>
            <x14:dxf>
              <fill>
                <patternFill>
                  <bgColor rgb="FFFFFF00"/>
                </patternFill>
              </fill>
            </x14:dxf>
          </x14:cfRule>
          <xm:sqref>C15</xm:sqref>
        </x14:conditionalFormatting>
        <x14:conditionalFormatting xmlns:xm="http://schemas.microsoft.com/office/excel/2006/main">
          <x14:cfRule type="expression" priority="13" id="{1212AD35-F35B-47D1-8B33-C4ECC08A8EE4}">
            <xm:f>納期判定リスト!$C$14=納期判定リスト!$U$6</xm:f>
            <x14:dxf>
              <fill>
                <patternFill>
                  <bgColor rgb="FFFFFF00"/>
                </patternFill>
              </fill>
            </x14:dxf>
          </x14:cfRule>
          <xm:sqref>C16</xm:sqref>
        </x14:conditionalFormatting>
        <x14:conditionalFormatting xmlns:xm="http://schemas.microsoft.com/office/excel/2006/main">
          <x14:cfRule type="expression" priority="12" id="{76E497F5-3D9E-4575-A1EB-83AA2543ADE5}">
            <xm:f>納期判定リスト!$C$14=納期判定リスト!$U$6</xm:f>
            <x14:dxf>
              <fill>
                <patternFill>
                  <bgColor rgb="FFFFFF00"/>
                </patternFill>
              </fill>
            </x14:dxf>
          </x14:cfRule>
          <xm:sqref>C17</xm:sqref>
        </x14:conditionalFormatting>
        <x14:conditionalFormatting xmlns:xm="http://schemas.microsoft.com/office/excel/2006/main">
          <x14:cfRule type="expression" priority="11" id="{457EA554-60AD-4835-9C57-88274296EF73}">
            <xm:f>納期判定リスト!$C$20=納期判定リスト!$U$6</xm:f>
            <x14:dxf>
              <fill>
                <patternFill>
                  <bgColor rgb="FFFFFF00"/>
                </patternFill>
              </fill>
            </x14:dxf>
          </x14:cfRule>
          <xm:sqref>C18</xm:sqref>
        </x14:conditionalFormatting>
        <x14:conditionalFormatting xmlns:xm="http://schemas.microsoft.com/office/excel/2006/main">
          <x14:cfRule type="expression" priority="10" id="{655E1245-3501-4934-B8CC-8F5D44447AF6}">
            <xm:f>納期判定リスト!$C$20=納期判定リスト!$U$6</xm:f>
            <x14:dxf>
              <fill>
                <patternFill>
                  <bgColor rgb="FFFFFF00"/>
                </patternFill>
              </fill>
            </x14:dxf>
          </x14:cfRule>
          <xm:sqref>C19</xm:sqref>
        </x14:conditionalFormatting>
        <x14:conditionalFormatting xmlns:xm="http://schemas.microsoft.com/office/excel/2006/main">
          <x14:cfRule type="expression" priority="25" id="{35EA4E26-9F31-4352-B637-7C2E031E34B8}">
            <xm:f>OR(納期判定リスト!$C$38=納期判定リスト!$U$6,納期判定リスト!$C$39=納期判定リスト!$U$6)</xm:f>
            <x14:dxf>
              <fill>
                <patternFill>
                  <bgColor rgb="FFFFFF00"/>
                </patternFill>
              </fill>
            </x14:dxf>
          </x14:cfRule>
          <xm:sqref>C32</xm:sqref>
        </x14:conditionalFormatting>
        <x14:conditionalFormatting xmlns:xm="http://schemas.microsoft.com/office/excel/2006/main">
          <x14:cfRule type="expression" priority="24" id="{6C48ACA6-C667-4368-A2AA-630AC9BC6318}">
            <xm:f>OR(納期判定リスト!$C$38=納期判定リスト!$U$6,納期判定リスト!$C$39=納期判定リスト!$U$6)</xm:f>
            <x14:dxf>
              <fill>
                <patternFill>
                  <bgColor rgb="FFFFFF00"/>
                </patternFill>
              </fill>
            </x14:dxf>
          </x14:cfRule>
          <xm:sqref>C33</xm:sqref>
        </x14:conditionalFormatting>
        <x14:conditionalFormatting xmlns:xm="http://schemas.microsoft.com/office/excel/2006/main">
          <x14:cfRule type="expression" priority="7" id="{D9573164-A71E-4CC5-A1D3-01084F836BF7}">
            <xm:f>OR(納期判定リスト!$C$46=納期判定リスト!$U$6,納期判定リスト!$C$47=納期判定リスト!$U$6)</xm:f>
            <x14:dxf>
              <fill>
                <patternFill>
                  <bgColor rgb="FFFFFF00"/>
                </patternFill>
              </fill>
            </x14:dxf>
          </x14:cfRule>
          <xm:sqref>C34</xm:sqref>
        </x14:conditionalFormatting>
        <x14:conditionalFormatting xmlns:xm="http://schemas.microsoft.com/office/excel/2006/main">
          <x14:cfRule type="expression" priority="6" id="{B23D332F-B33B-483A-A6DA-71D78E194B67}">
            <xm:f>OR(納期判定リスト!$C$46=納期判定リスト!$U$6,納期判定リスト!$C$47=納期判定リスト!$U$6)</xm:f>
            <x14:dxf>
              <fill>
                <patternFill>
                  <bgColor rgb="FFFFFF00"/>
                </patternFill>
              </fill>
            </x14:dxf>
          </x14:cfRule>
          <xm:sqref>C35</xm:sqref>
        </x14:conditionalFormatting>
        <x14:conditionalFormatting xmlns:xm="http://schemas.microsoft.com/office/excel/2006/main">
          <x14:cfRule type="expression" priority="5" id="{BCCBD79A-A394-471B-BD5E-B825D6798480}">
            <xm:f>OR(納期判定リスト!$C$54=納期判定リスト!$U$6,納期判定リスト!$C$55=納期判定リスト!$U$6)</xm:f>
            <x14:dxf>
              <fill>
                <patternFill>
                  <bgColor rgb="FFFFFF00"/>
                </patternFill>
              </fill>
            </x14:dxf>
          </x14:cfRule>
          <xm:sqref>C36</xm:sqref>
        </x14:conditionalFormatting>
        <x14:conditionalFormatting xmlns:xm="http://schemas.microsoft.com/office/excel/2006/main">
          <x14:cfRule type="expression" priority="4" id="{4F319DA1-C023-4853-90A9-9BA06FF5120D}">
            <xm:f>OR(納期判定リスト!$C$54=納期判定リスト!$U$6,納期判定リスト!$C$55=納期判定リスト!$U$6)</xm:f>
            <x14:dxf>
              <fill>
                <patternFill>
                  <bgColor rgb="FFFFFF00"/>
                </patternFill>
              </fill>
            </x14:dxf>
          </x14:cfRule>
          <xm:sqref>C37</xm:sqref>
        </x14:conditionalFormatting>
        <x14:conditionalFormatting xmlns:xm="http://schemas.microsoft.com/office/excel/2006/main">
          <x14:cfRule type="expression" priority="54" id="{DD3B0C4D-9734-4F25-AAF9-E4E2A2F620DB}">
            <xm:f>納期判定リスト!$C$8=納期判定リスト!$U$6</xm:f>
            <x14:dxf>
              <fill>
                <patternFill>
                  <bgColor rgb="FFFFFF00"/>
                </patternFill>
              </fill>
            </x14:dxf>
          </x14:cfRule>
          <xm:sqref>C14</xm:sqref>
        </x14:conditionalFormatting>
        <x14:conditionalFormatting xmlns:xm="http://schemas.microsoft.com/office/excel/2006/main">
          <x14:cfRule type="expression" priority="1" id="{7CF847D7-81B7-4CD6-ABC8-DFCE5957D1CD}">
            <xm:f>$C$31=納期判定リスト!$W$13</xm:f>
            <x14:dxf>
              <font>
                <color rgb="FFFF0000"/>
              </font>
              <fill>
                <patternFill>
                  <bgColor rgb="FFFFFF00"/>
                </patternFill>
              </fill>
            </x14:dxf>
          </x14:cfRule>
          <xm:sqref>C31</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7C9D7-9A66-4DFF-8906-4B1359F0695C}">
  <dimension ref="A1:AB65"/>
  <sheetViews>
    <sheetView zoomScale="85" zoomScaleNormal="85" workbookViewId="0">
      <selection activeCell="C8" sqref="C8"/>
    </sheetView>
  </sheetViews>
  <sheetFormatPr defaultRowHeight="18" x14ac:dyDescent="0.55000000000000004"/>
  <cols>
    <col min="1" max="1" width="8.75" customWidth="1"/>
    <col min="2" max="2" width="33.33203125" bestFit="1" customWidth="1"/>
    <col min="3" max="3" width="13.25" customWidth="1"/>
    <col min="4" max="4" width="5.25" bestFit="1" customWidth="1"/>
    <col min="5" max="5" width="6.58203125" customWidth="1"/>
    <col min="6" max="6" width="16.83203125" customWidth="1"/>
    <col min="7" max="7" width="3.33203125" bestFit="1" customWidth="1"/>
    <col min="8" max="8" width="13" bestFit="1" customWidth="1"/>
    <col min="10" max="10" width="11.75" hidden="1" customWidth="1"/>
    <col min="11" max="11" width="0" hidden="1" customWidth="1"/>
    <col min="12" max="12" width="12.33203125" hidden="1" customWidth="1"/>
    <col min="13" max="13" width="19.5" hidden="1" customWidth="1"/>
    <col min="14" max="14" width="19.83203125" hidden="1" customWidth="1"/>
    <col min="15" max="15" width="37.33203125" hidden="1" customWidth="1"/>
    <col min="18" max="18" width="20" bestFit="1" customWidth="1"/>
    <col min="20" max="20" width="2.08203125" customWidth="1"/>
    <col min="22" max="22" width="2" customWidth="1"/>
    <col min="23" max="23" width="36.83203125" bestFit="1" customWidth="1"/>
    <col min="24" max="24" width="27.58203125" bestFit="1" customWidth="1"/>
  </cols>
  <sheetData>
    <row r="1" spans="1:28" x14ac:dyDescent="0.55000000000000004">
      <c r="W1" t="s">
        <v>45</v>
      </c>
    </row>
    <row r="2" spans="1:28" x14ac:dyDescent="0.55000000000000004">
      <c r="A2" t="s">
        <v>46</v>
      </c>
      <c r="B2" s="11" t="s">
        <v>47</v>
      </c>
      <c r="C2" s="14">
        <f>工事依頼書!$C$8</f>
        <v>0</v>
      </c>
      <c r="D2" s="16"/>
      <c r="F2" s="11" t="s">
        <v>48</v>
      </c>
      <c r="G2" s="11"/>
      <c r="H2" s="11"/>
      <c r="J2" t="s">
        <v>46</v>
      </c>
      <c r="P2" t="s">
        <v>46</v>
      </c>
      <c r="R2" s="17"/>
      <c r="U2" t="s">
        <v>19</v>
      </c>
      <c r="W2" s="1" t="s">
        <v>8</v>
      </c>
      <c r="X2" s="1"/>
      <c r="Y2" s="1"/>
      <c r="Z2" s="1"/>
      <c r="AA2" s="1"/>
      <c r="AB2" s="1"/>
    </row>
    <row r="3" spans="1:28" x14ac:dyDescent="0.55000000000000004">
      <c r="C3" s="16"/>
      <c r="D3" s="16"/>
      <c r="F3" s="12">
        <v>45513</v>
      </c>
      <c r="G3" s="13" t="s">
        <v>49</v>
      </c>
      <c r="H3" s="11" t="s">
        <v>50</v>
      </c>
      <c r="K3" t="s">
        <v>51</v>
      </c>
      <c r="L3" t="s">
        <v>52</v>
      </c>
      <c r="Q3" t="s">
        <v>51</v>
      </c>
      <c r="R3" s="17" t="s">
        <v>52</v>
      </c>
      <c r="U3" t="s">
        <v>20</v>
      </c>
      <c r="W3" s="1" t="s">
        <v>9</v>
      </c>
      <c r="X3" s="20"/>
      <c r="Y3" s="1"/>
      <c r="Z3" s="1"/>
      <c r="AA3" s="1"/>
      <c r="AB3" s="1"/>
    </row>
    <row r="4" spans="1:28" x14ac:dyDescent="0.55000000000000004">
      <c r="B4" s="11" t="s">
        <v>53</v>
      </c>
      <c r="C4" s="14">
        <f>工事依頼書!C14</f>
        <v>0</v>
      </c>
      <c r="F4" s="12">
        <v>45514</v>
      </c>
      <c r="G4" s="13" t="s">
        <v>54</v>
      </c>
      <c r="H4" s="11" t="s">
        <v>50</v>
      </c>
      <c r="J4" t="str">
        <f>K4&amp;L4</f>
        <v>1AMフリー</v>
      </c>
      <c r="K4">
        <v>1</v>
      </c>
      <c r="L4" s="3" t="s">
        <v>19</v>
      </c>
      <c r="M4">
        <v>14</v>
      </c>
      <c r="O4" s="3" t="s">
        <v>20</v>
      </c>
      <c r="Q4" t="s">
        <v>55</v>
      </c>
      <c r="R4" s="17" t="s">
        <v>56</v>
      </c>
      <c r="S4">
        <v>14</v>
      </c>
      <c r="U4" t="s">
        <v>21</v>
      </c>
      <c r="W4" s="20" t="s">
        <v>10</v>
      </c>
      <c r="X4" s="1"/>
    </row>
    <row r="5" spans="1:28" ht="30" x14ac:dyDescent="0.55000000000000004">
      <c r="B5" s="11" t="s">
        <v>57</v>
      </c>
      <c r="C5" s="11" cm="1">
        <f t="array" ref="C5">IF(OR(C4=$F$3:$F$39),6,WEEKDAY(C4,2))</f>
        <v>6</v>
      </c>
      <c r="D5" s="18"/>
      <c r="F5" s="12">
        <v>45515</v>
      </c>
      <c r="G5" s="13" t="s">
        <v>58</v>
      </c>
      <c r="H5" s="13" t="s">
        <v>59</v>
      </c>
      <c r="J5" t="str">
        <f>K5&amp;O4</f>
        <v>2PMフリー</v>
      </c>
      <c r="K5">
        <v>2</v>
      </c>
      <c r="L5" s="3" t="s">
        <v>19</v>
      </c>
      <c r="M5">
        <v>14</v>
      </c>
      <c r="O5" s="3" t="s">
        <v>21</v>
      </c>
      <c r="Q5" t="s">
        <v>55</v>
      </c>
      <c r="R5" s="17" t="s">
        <v>60</v>
      </c>
      <c r="S5">
        <v>14</v>
      </c>
      <c r="U5" t="s">
        <v>61</v>
      </c>
      <c r="W5" s="20" t="s">
        <v>11</v>
      </c>
      <c r="X5" s="1"/>
    </row>
    <row r="6" spans="1:28" x14ac:dyDescent="0.55000000000000004">
      <c r="B6" s="11" t="s">
        <v>62</v>
      </c>
      <c r="C6" s="11">
        <f>工事依頼書!C15</f>
        <v>0</v>
      </c>
      <c r="F6" s="12">
        <v>45516</v>
      </c>
      <c r="G6" s="13" t="s">
        <v>63</v>
      </c>
      <c r="H6" s="13" t="s">
        <v>64</v>
      </c>
      <c r="J6" t="str">
        <f>K6&amp;O5</f>
        <v>3終日フリー</v>
      </c>
      <c r="K6">
        <v>3</v>
      </c>
      <c r="L6" s="3" t="s">
        <v>19</v>
      </c>
      <c r="M6">
        <v>14</v>
      </c>
      <c r="Q6" t="s">
        <v>55</v>
      </c>
      <c r="R6" s="17" t="s">
        <v>65</v>
      </c>
      <c r="S6">
        <v>16</v>
      </c>
      <c r="U6" t="s">
        <v>66</v>
      </c>
      <c r="W6" s="1" t="s">
        <v>12</v>
      </c>
      <c r="X6" s="1"/>
    </row>
    <row r="7" spans="1:28" x14ac:dyDescent="0.55000000000000004">
      <c r="B7" s="11" t="s">
        <v>67</v>
      </c>
      <c r="C7" s="11">
        <f>NETWORKDAYS($C$2,$C$4,$F$3:$F$39)-2</f>
        <v>-2</v>
      </c>
      <c r="D7" s="16"/>
      <c r="F7" s="12">
        <v>45517</v>
      </c>
      <c r="G7" s="13" t="s">
        <v>68</v>
      </c>
      <c r="H7" s="11" t="s">
        <v>50</v>
      </c>
      <c r="K7">
        <v>4</v>
      </c>
      <c r="L7" s="3" t="s">
        <v>19</v>
      </c>
      <c r="M7">
        <v>14</v>
      </c>
      <c r="Q7" t="s">
        <v>69</v>
      </c>
      <c r="S7">
        <v>16</v>
      </c>
      <c r="W7" s="1" t="s">
        <v>13</v>
      </c>
      <c r="X7" s="1"/>
    </row>
    <row r="8" spans="1:28" x14ac:dyDescent="0.55000000000000004">
      <c r="B8" s="11" t="s">
        <v>70</v>
      </c>
      <c r="C8" s="15" t="str" cm="1">
        <f t="array" ref="C8">IF(AND((_xlfn.IFS(AND(C5&lt;=5,OR(C6=$U$2,C6=$U$3,C6=$U$4)),$S$4,AND(C5&lt;=5,AND(C6&gt;=9,C6&lt;=17)),$S$5,TRUE,$S$6)&lt;=C7),_xlfn.DAYS(C4,C2)&lt;=180),"可","不可")</f>
        <v>不可</v>
      </c>
      <c r="D8" s="16"/>
      <c r="F8" s="12">
        <v>45518</v>
      </c>
      <c r="G8" s="13" t="s">
        <v>71</v>
      </c>
      <c r="H8" s="11" t="s">
        <v>50</v>
      </c>
      <c r="K8">
        <v>5</v>
      </c>
      <c r="L8" s="3" t="s">
        <v>19</v>
      </c>
      <c r="M8">
        <v>14</v>
      </c>
      <c r="W8" s="1" t="s">
        <v>14</v>
      </c>
      <c r="X8" s="1"/>
    </row>
    <row r="9" spans="1:28" x14ac:dyDescent="0.55000000000000004">
      <c r="D9" s="21"/>
      <c r="F9" s="12">
        <v>45519</v>
      </c>
      <c r="G9" s="13" t="s">
        <v>72</v>
      </c>
      <c r="H9" s="11" t="s">
        <v>50</v>
      </c>
      <c r="K9">
        <v>6</v>
      </c>
      <c r="L9" s="3" t="s">
        <v>19</v>
      </c>
      <c r="M9">
        <v>16</v>
      </c>
      <c r="P9" t="s">
        <v>73</v>
      </c>
      <c r="W9" s="1"/>
    </row>
    <row r="10" spans="1:28" x14ac:dyDescent="0.55000000000000004">
      <c r="B10" s="11" t="s">
        <v>74</v>
      </c>
      <c r="C10" s="14">
        <f>工事依頼書!C16</f>
        <v>0</v>
      </c>
      <c r="D10" s="18"/>
      <c r="F10" s="12">
        <v>45520</v>
      </c>
      <c r="G10" s="13" t="s">
        <v>49</v>
      </c>
      <c r="H10" s="11" t="s">
        <v>50</v>
      </c>
      <c r="J10" s="16"/>
      <c r="K10">
        <v>7</v>
      </c>
      <c r="L10" s="3" t="s">
        <v>19</v>
      </c>
      <c r="M10">
        <v>16</v>
      </c>
      <c r="Q10" t="s">
        <v>51</v>
      </c>
      <c r="R10" t="s">
        <v>52</v>
      </c>
      <c r="W10" s="1" t="s">
        <v>75</v>
      </c>
    </row>
    <row r="11" spans="1:28" x14ac:dyDescent="0.55000000000000004">
      <c r="B11" s="11" t="s">
        <v>76</v>
      </c>
      <c r="C11" s="11" cm="1">
        <f t="array" ref="C11">IF(OR(C10=$F$3:$F$39),6,WEEKDAY(C10,2))</f>
        <v>6</v>
      </c>
      <c r="F11" s="12">
        <v>45521</v>
      </c>
      <c r="G11" s="13" t="s">
        <v>54</v>
      </c>
      <c r="H11" s="11" t="s">
        <v>50</v>
      </c>
      <c r="K11">
        <v>1</v>
      </c>
      <c r="L11" s="3" t="s">
        <v>20</v>
      </c>
      <c r="M11">
        <v>14</v>
      </c>
      <c r="Q11" t="s">
        <v>55</v>
      </c>
      <c r="R11" s="17" t="s">
        <v>56</v>
      </c>
      <c r="S11">
        <v>16</v>
      </c>
      <c r="W11" s="1" t="s">
        <v>77</v>
      </c>
    </row>
    <row r="12" spans="1:28" x14ac:dyDescent="0.55000000000000004">
      <c r="B12" s="11" t="s">
        <v>78</v>
      </c>
      <c r="C12" s="11">
        <f>工事依頼書!C17</f>
        <v>0</v>
      </c>
      <c r="F12" s="12">
        <v>45522</v>
      </c>
      <c r="G12" s="13" t="s">
        <v>58</v>
      </c>
      <c r="H12" s="11" t="s">
        <v>50</v>
      </c>
      <c r="K12">
        <v>2</v>
      </c>
      <c r="L12" s="3" t="s">
        <v>20</v>
      </c>
      <c r="M12">
        <v>14</v>
      </c>
      <c r="Q12" t="s">
        <v>55</v>
      </c>
      <c r="R12" s="17" t="s">
        <v>60</v>
      </c>
      <c r="S12">
        <v>16</v>
      </c>
      <c r="W12" s="1" t="s">
        <v>79</v>
      </c>
    </row>
    <row r="13" spans="1:28" x14ac:dyDescent="0.55000000000000004">
      <c r="B13" s="11" t="s">
        <v>67</v>
      </c>
      <c r="C13" s="11">
        <f>NETWORKDAYS($C$2,$C$10,$F$3:$F$39)-2</f>
        <v>-2</v>
      </c>
      <c r="D13" s="16"/>
      <c r="F13" s="12">
        <v>45523</v>
      </c>
      <c r="G13" s="13" t="s">
        <v>63</v>
      </c>
      <c r="H13" s="11" t="s">
        <v>50</v>
      </c>
      <c r="K13">
        <v>3</v>
      </c>
      <c r="L13" s="3" t="s">
        <v>20</v>
      </c>
      <c r="M13">
        <v>14</v>
      </c>
      <c r="Q13" t="s">
        <v>55</v>
      </c>
      <c r="R13" s="17" t="s">
        <v>65</v>
      </c>
      <c r="S13">
        <v>18</v>
      </c>
      <c r="W13" s="1" t="s">
        <v>131</v>
      </c>
    </row>
    <row r="14" spans="1:28" x14ac:dyDescent="0.55000000000000004">
      <c r="B14" s="11" t="s">
        <v>70</v>
      </c>
      <c r="C14" s="15" t="str" cm="1">
        <f t="array" ref="C14">_xlfn.IFS(AND(_xlfn.IFS(AND(C11&lt;=5,OR(C12=$U$2,C12=$U$3,C12=$U$4)),$S$4,AND(C11&lt;=5,AND(C12&gt;=9,C12&lt;=17)),$S$5,TRUE,$S$6)&lt;=C13,_xlfn.DAYS(C10,C2)&lt;=180),"可",C10=0,"可",TRUE,"不可")</f>
        <v>可</v>
      </c>
      <c r="D14" s="16"/>
      <c r="F14" s="12">
        <v>45551</v>
      </c>
      <c r="G14" s="13" t="s">
        <v>63</v>
      </c>
      <c r="H14" s="13" t="s">
        <v>80</v>
      </c>
      <c r="K14">
        <v>4</v>
      </c>
      <c r="L14" s="3" t="s">
        <v>20</v>
      </c>
      <c r="M14">
        <v>14</v>
      </c>
      <c r="Q14" t="s">
        <v>69</v>
      </c>
      <c r="S14">
        <v>18</v>
      </c>
    </row>
    <row r="15" spans="1:28" x14ac:dyDescent="0.55000000000000004">
      <c r="C15" s="16"/>
      <c r="D15" s="21"/>
      <c r="F15" s="12">
        <v>45557</v>
      </c>
      <c r="G15" s="13" t="s">
        <v>58</v>
      </c>
      <c r="H15" s="13" t="s">
        <v>81</v>
      </c>
      <c r="K15">
        <v>5</v>
      </c>
      <c r="L15" s="3" t="s">
        <v>20</v>
      </c>
      <c r="M15">
        <v>14</v>
      </c>
    </row>
    <row r="16" spans="1:28" x14ac:dyDescent="0.55000000000000004">
      <c r="B16" s="11" t="s">
        <v>82</v>
      </c>
      <c r="C16" s="14">
        <f>工事依頼書!C18</f>
        <v>0</v>
      </c>
      <c r="D16" s="18"/>
      <c r="F16" s="12">
        <v>45558</v>
      </c>
      <c r="G16" s="13" t="s">
        <v>63</v>
      </c>
      <c r="H16" s="13" t="s">
        <v>64</v>
      </c>
      <c r="K16">
        <v>6</v>
      </c>
      <c r="L16" s="3" t="s">
        <v>20</v>
      </c>
      <c r="M16">
        <v>16</v>
      </c>
    </row>
    <row r="17" spans="1:14" x14ac:dyDescent="0.55000000000000004">
      <c r="B17" s="11" t="s">
        <v>83</v>
      </c>
      <c r="C17" s="11" cm="1">
        <f t="array" ref="C17">IF(OR(C16=$F$3:$F$39),6,WEEKDAY(C16,2))</f>
        <v>6</v>
      </c>
      <c r="F17" s="12">
        <v>45579</v>
      </c>
      <c r="G17" s="13" t="s">
        <v>63</v>
      </c>
      <c r="H17" s="13" t="s">
        <v>84</v>
      </c>
      <c r="K17">
        <v>7</v>
      </c>
      <c r="L17" s="3" t="s">
        <v>20</v>
      </c>
      <c r="M17">
        <v>16</v>
      </c>
    </row>
    <row r="18" spans="1:14" x14ac:dyDescent="0.55000000000000004">
      <c r="B18" s="11" t="s">
        <v>85</v>
      </c>
      <c r="C18" s="11">
        <f>工事依頼書!C19</f>
        <v>0</v>
      </c>
      <c r="F18" s="12">
        <v>45599</v>
      </c>
      <c r="G18" s="13" t="s">
        <v>58</v>
      </c>
      <c r="H18" s="13" t="s">
        <v>86</v>
      </c>
      <c r="K18">
        <v>1</v>
      </c>
      <c r="L18" s="3" t="s">
        <v>21</v>
      </c>
      <c r="M18">
        <v>14</v>
      </c>
    </row>
    <row r="19" spans="1:14" x14ac:dyDescent="0.55000000000000004">
      <c r="B19" s="11" t="s">
        <v>67</v>
      </c>
      <c r="C19" s="11">
        <f>NETWORKDAYS($C$2,$C$16,$F$3:$F$39)-2</f>
        <v>-2</v>
      </c>
      <c r="D19" s="19"/>
      <c r="F19" s="12">
        <v>45600</v>
      </c>
      <c r="G19" s="13" t="s">
        <v>63</v>
      </c>
      <c r="H19" s="13" t="s">
        <v>64</v>
      </c>
      <c r="K19">
        <v>2</v>
      </c>
      <c r="L19" s="3" t="s">
        <v>21</v>
      </c>
      <c r="M19">
        <v>14</v>
      </c>
    </row>
    <row r="20" spans="1:14" x14ac:dyDescent="0.55000000000000004">
      <c r="B20" s="11" t="s">
        <v>70</v>
      </c>
      <c r="C20" s="15" t="str" cm="1">
        <f t="array" ref="C20">_xlfn.IFS(AND(_xlfn.IFS(AND(C17&lt;=5,OR(C18=$U$2,C18=$U$3,C18=$U$4)),$S$4,AND(C17&lt;=5,AND(C18&gt;=9,C18&lt;=17)),$S$5,TRUE,$S$6)&lt;=C19,_xlfn.DAYS(C16,$C$2)&lt;=180),"可",C16=0,"可",TRUE,"不可")</f>
        <v>可</v>
      </c>
      <c r="D20" s="18"/>
      <c r="F20" s="12">
        <v>45619</v>
      </c>
      <c r="G20" s="13" t="s">
        <v>54</v>
      </c>
      <c r="H20" s="13" t="s">
        <v>87</v>
      </c>
      <c r="K20">
        <v>3</v>
      </c>
      <c r="L20" s="3" t="s">
        <v>21</v>
      </c>
      <c r="M20">
        <v>14</v>
      </c>
      <c r="N20" s="3"/>
    </row>
    <row r="21" spans="1:14" x14ac:dyDescent="0.55000000000000004">
      <c r="D21" s="18"/>
      <c r="F21" s="12">
        <v>45658</v>
      </c>
      <c r="G21" s="12" t="s">
        <v>71</v>
      </c>
      <c r="H21" s="12" t="s">
        <v>88</v>
      </c>
      <c r="K21">
        <v>4</v>
      </c>
      <c r="L21" s="3" t="s">
        <v>21</v>
      </c>
      <c r="M21">
        <v>14</v>
      </c>
    </row>
    <row r="22" spans="1:14" x14ac:dyDescent="0.55000000000000004">
      <c r="F22" s="12">
        <v>45670</v>
      </c>
      <c r="G22" s="12" t="s">
        <v>63</v>
      </c>
      <c r="H22" s="12" t="s">
        <v>89</v>
      </c>
      <c r="K22">
        <v>5</v>
      </c>
      <c r="L22" s="3" t="s">
        <v>21</v>
      </c>
      <c r="M22">
        <v>14</v>
      </c>
    </row>
    <row r="23" spans="1:14" x14ac:dyDescent="0.55000000000000004">
      <c r="A23" t="s">
        <v>73</v>
      </c>
      <c r="B23" s="11" t="s">
        <v>90</v>
      </c>
      <c r="C23" s="14">
        <f>IF(工事依頼書!C13&lt;&gt;"",工事依頼書!C13,MAX(納期判定リスト!C4,納期判定リスト!C10,納期判定リスト!C16))</f>
        <v>0</v>
      </c>
      <c r="F23" s="12">
        <v>45699</v>
      </c>
      <c r="G23" s="12" t="s">
        <v>68</v>
      </c>
      <c r="H23" s="12" t="s">
        <v>91</v>
      </c>
      <c r="K23">
        <v>6</v>
      </c>
      <c r="L23" s="3" t="s">
        <v>21</v>
      </c>
      <c r="M23">
        <v>16</v>
      </c>
    </row>
    <row r="24" spans="1:14" x14ac:dyDescent="0.55000000000000004">
      <c r="F24" s="12">
        <v>45711</v>
      </c>
      <c r="G24" s="12" t="s">
        <v>58</v>
      </c>
      <c r="H24" s="12" t="s">
        <v>92</v>
      </c>
      <c r="K24">
        <v>7</v>
      </c>
      <c r="L24" s="3" t="s">
        <v>21</v>
      </c>
      <c r="M24">
        <v>16</v>
      </c>
    </row>
    <row r="25" spans="1:14" x14ac:dyDescent="0.55000000000000004">
      <c r="B25" s="11" t="s">
        <v>93</v>
      </c>
      <c r="C25" s="14">
        <f>工事依頼書!C29</f>
        <v>0</v>
      </c>
      <c r="F25" s="12">
        <v>45712</v>
      </c>
      <c r="G25" s="12" t="s">
        <v>63</v>
      </c>
      <c r="H25" s="12" t="s">
        <v>64</v>
      </c>
      <c r="K25">
        <v>1</v>
      </c>
      <c r="L25">
        <v>1</v>
      </c>
    </row>
    <row r="26" spans="1:14" x14ac:dyDescent="0.55000000000000004">
      <c r="B26" s="11" t="s">
        <v>94</v>
      </c>
      <c r="C26" s="11" cm="1">
        <f t="array" ref="C26">IF(OR(C25=$F$3:$F$39),6,WEEKDAY(C25,2))</f>
        <v>6</v>
      </c>
      <c r="F26" s="12">
        <v>45736</v>
      </c>
      <c r="G26" s="12" t="s">
        <v>72</v>
      </c>
      <c r="H26" s="12" t="s">
        <v>95</v>
      </c>
      <c r="K26">
        <v>2</v>
      </c>
      <c r="L26">
        <v>1</v>
      </c>
    </row>
    <row r="27" spans="1:14" x14ac:dyDescent="0.55000000000000004">
      <c r="B27" s="11" t="s">
        <v>96</v>
      </c>
      <c r="C27" s="11">
        <f>工事依頼書!C30</f>
        <v>0</v>
      </c>
      <c r="F27" s="12">
        <v>45776</v>
      </c>
      <c r="G27" s="12" t="s">
        <v>68</v>
      </c>
      <c r="H27" s="12" t="s">
        <v>97</v>
      </c>
      <c r="K27">
        <v>3</v>
      </c>
      <c r="L27">
        <v>1</v>
      </c>
    </row>
    <row r="28" spans="1:14" x14ac:dyDescent="0.55000000000000004">
      <c r="B28" s="11" t="s">
        <v>98</v>
      </c>
      <c r="C28" s="11">
        <f>NETWORKDAYS($C$23,C25,$F$3:$F$39)-2</f>
        <v>-2</v>
      </c>
      <c r="F28" s="12">
        <v>45780</v>
      </c>
      <c r="G28" s="12" t="s">
        <v>54</v>
      </c>
      <c r="H28" s="12" t="s">
        <v>99</v>
      </c>
      <c r="K28">
        <v>4</v>
      </c>
      <c r="L28">
        <v>1</v>
      </c>
    </row>
    <row r="29" spans="1:14" x14ac:dyDescent="0.55000000000000004">
      <c r="B29" s="11" t="s">
        <v>100</v>
      </c>
      <c r="C29" s="11">
        <f>NETWORKDAYS($C$2,C25,$F$3:$F$39)-2</f>
        <v>-2</v>
      </c>
      <c r="F29" s="12">
        <v>45781</v>
      </c>
      <c r="G29" s="12" t="s">
        <v>58</v>
      </c>
      <c r="H29" s="12" t="s">
        <v>101</v>
      </c>
      <c r="K29">
        <v>5</v>
      </c>
      <c r="L29">
        <v>1</v>
      </c>
    </row>
    <row r="30" spans="1:14" x14ac:dyDescent="0.55000000000000004">
      <c r="B30" s="11" t="s">
        <v>102</v>
      </c>
      <c r="C30" s="15" t="str" cm="1">
        <f t="array" ref="C30">IF(_xlfn.IFS(AND(C26&lt;=5,OR(C27=$U$2,C27=$U$3,C27=$U$4)),$S$11,AND(C26&lt;=5,AND(C27&gt;=9,C27&lt;=17)),$S$12,TRUE,$S$13)&lt;=C28,"可","不可")</f>
        <v>不可</v>
      </c>
      <c r="F30" s="12">
        <v>45782</v>
      </c>
      <c r="G30" s="12" t="s">
        <v>63</v>
      </c>
      <c r="H30" s="12" t="s">
        <v>103</v>
      </c>
      <c r="K30">
        <v>6</v>
      </c>
      <c r="L30">
        <v>1</v>
      </c>
    </row>
    <row r="31" spans="1:14" x14ac:dyDescent="0.55000000000000004">
      <c r="B31" s="11" t="s">
        <v>104</v>
      </c>
      <c r="C31" s="15" t="str" cm="1">
        <f t="array" ref="C31">IF(_xlfn.IFS(AND(C26&lt;=5,OR(C27=$U$2,C27=$U$3,C27=$U$4)),$S$11,AND(C26&lt;=5,AND(C27&gt;=9,C27&lt;=17)),$S$12,TRUE,$S$13)&lt;=C29,"可","不可")</f>
        <v>不可</v>
      </c>
      <c r="F31" s="12">
        <v>45783</v>
      </c>
      <c r="G31" s="12" t="s">
        <v>68</v>
      </c>
      <c r="H31" s="12" t="s">
        <v>64</v>
      </c>
      <c r="K31">
        <v>7</v>
      </c>
      <c r="L31">
        <v>1</v>
      </c>
    </row>
    <row r="32" spans="1:14" x14ac:dyDescent="0.55000000000000004">
      <c r="F32" s="12">
        <v>45859</v>
      </c>
      <c r="G32" s="12" t="s">
        <v>63</v>
      </c>
      <c r="H32" s="12" t="s">
        <v>105</v>
      </c>
    </row>
    <row r="33" spans="2:8" x14ac:dyDescent="0.55000000000000004">
      <c r="B33" s="11" t="s">
        <v>106</v>
      </c>
      <c r="C33" s="14">
        <f>工事依頼書!C32</f>
        <v>0</v>
      </c>
      <c r="F33" s="12">
        <v>45880</v>
      </c>
      <c r="G33" s="12" t="s">
        <v>63</v>
      </c>
      <c r="H33" s="12" t="s">
        <v>59</v>
      </c>
    </row>
    <row r="34" spans="2:8" x14ac:dyDescent="0.55000000000000004">
      <c r="B34" s="11" t="s">
        <v>94</v>
      </c>
      <c r="C34" s="11" cm="1">
        <f t="array" ref="C34">IF(OR(C33=$F$3:$F$39),6,WEEKDAY(C33,2))</f>
        <v>6</v>
      </c>
      <c r="F34" s="12">
        <v>45915</v>
      </c>
      <c r="G34" s="12" t="s">
        <v>63</v>
      </c>
      <c r="H34" s="12" t="s">
        <v>80</v>
      </c>
    </row>
    <row r="35" spans="2:8" x14ac:dyDescent="0.55000000000000004">
      <c r="B35" s="11" t="s">
        <v>96</v>
      </c>
      <c r="C35" s="11">
        <f>工事依頼書!C33</f>
        <v>0</v>
      </c>
      <c r="F35" s="12">
        <v>45923</v>
      </c>
      <c r="G35" s="12" t="s">
        <v>68</v>
      </c>
      <c r="H35" s="12" t="s">
        <v>81</v>
      </c>
    </row>
    <row r="36" spans="2:8" x14ac:dyDescent="0.55000000000000004">
      <c r="B36" s="11" t="s">
        <v>98</v>
      </c>
      <c r="C36" s="11">
        <f>NETWORKDAYS($C$23,C33,$F$3:$F$39)-2</f>
        <v>-2</v>
      </c>
      <c r="F36" s="12">
        <v>45943</v>
      </c>
      <c r="G36" s="12" t="s">
        <v>63</v>
      </c>
      <c r="H36" s="12" t="s">
        <v>84</v>
      </c>
    </row>
    <row r="37" spans="2:8" x14ac:dyDescent="0.55000000000000004">
      <c r="B37" s="11" t="s">
        <v>100</v>
      </c>
      <c r="C37" s="11">
        <f>NETWORKDAYS($C$2,C33,$F$3:$F$39)-2</f>
        <v>-2</v>
      </c>
      <c r="F37" s="12">
        <v>45964</v>
      </c>
      <c r="G37" s="12" t="s">
        <v>63</v>
      </c>
      <c r="H37" s="12" t="s">
        <v>86</v>
      </c>
    </row>
    <row r="38" spans="2:8" x14ac:dyDescent="0.55000000000000004">
      <c r="B38" s="11" t="s">
        <v>102</v>
      </c>
      <c r="C38" s="15" t="str" cm="1">
        <f t="array" ref="C38">IF(AND(_xlfn.IFS(AND(C34&lt;=5,OR(C35=$U$2,C35=$U$3,C35=$U$4)),$S$11,AND(C34&lt;=5,AND(C35&gt;=9,C35&lt;=17)),$S$12,TRUE,$S$13)&lt;=C36,_xlfn.DAYS(C33,$C$2)&lt;=365),"可","不可")</f>
        <v>不可</v>
      </c>
      <c r="F38" s="12">
        <v>45984</v>
      </c>
      <c r="G38" s="12" t="s">
        <v>58</v>
      </c>
      <c r="H38" s="12" t="s">
        <v>87</v>
      </c>
    </row>
    <row r="39" spans="2:8" x14ac:dyDescent="0.55000000000000004">
      <c r="B39" s="11" t="s">
        <v>104</v>
      </c>
      <c r="C39" s="15" t="str" cm="1">
        <f t="array" ref="C39">IF(AND(_xlfn.IFS(AND(C34&lt;=5,OR(C35=$U$2,C35=$U$3,C35=$U$4)),$S$11,AND(C34&lt;=5,AND(C35&gt;=9,C35&lt;=17)),$S$12,TRUE,$S$13)&lt;=C37,_xlfn.DAYS(C33,$C$2)&lt;=365),"可","不可")</f>
        <v>不可</v>
      </c>
      <c r="F39" s="12">
        <v>45985</v>
      </c>
      <c r="G39" s="12" t="s">
        <v>63</v>
      </c>
      <c r="H39" s="12" t="s">
        <v>64</v>
      </c>
    </row>
    <row r="41" spans="2:8" x14ac:dyDescent="0.55000000000000004">
      <c r="B41" s="11" t="s">
        <v>107</v>
      </c>
      <c r="C41" s="14">
        <f>工事依頼書!C34</f>
        <v>0</v>
      </c>
    </row>
    <row r="42" spans="2:8" x14ac:dyDescent="0.55000000000000004">
      <c r="B42" s="11" t="s">
        <v>108</v>
      </c>
      <c r="C42" s="11" cm="1">
        <f t="array" ref="C42">IF(OR(C41=$F$3:$F$39),6,WEEKDAY(C41,2))</f>
        <v>6</v>
      </c>
    </row>
    <row r="43" spans="2:8" x14ac:dyDescent="0.55000000000000004">
      <c r="B43" s="11" t="s">
        <v>109</v>
      </c>
      <c r="C43" s="11">
        <f>工事依頼書!C35</f>
        <v>0</v>
      </c>
    </row>
    <row r="44" spans="2:8" x14ac:dyDescent="0.55000000000000004">
      <c r="B44" s="11" t="s">
        <v>98</v>
      </c>
      <c r="C44" s="11">
        <f>NETWORKDAYS($C$23,C41,$F$3:$F$39)-2</f>
        <v>-2</v>
      </c>
    </row>
    <row r="45" spans="2:8" x14ac:dyDescent="0.55000000000000004">
      <c r="B45" s="11" t="s">
        <v>100</v>
      </c>
      <c r="C45" s="11">
        <f>NETWORKDAYS($C$2,C41,$F$3:$F$39)-2</f>
        <v>-2</v>
      </c>
    </row>
    <row r="46" spans="2:8" x14ac:dyDescent="0.55000000000000004">
      <c r="B46" s="11" t="s">
        <v>102</v>
      </c>
      <c r="C46" s="15" t="str" cm="1">
        <f t="array" ref="C46">_xlfn.IFS(AND(_xlfn.IFS(AND(C42&lt;=5,OR(C43=$U$2,C43=$U$3,C43=$U$4)),$S$11,AND(C42&lt;=5,AND(C43&gt;=9,C43&lt;=17)),$S$12,TRUE,$S$13)&lt;=C44,_xlfn.DAYS(C41,$C$2)&lt;=365),"可",C41=0,"可",TRUE,"不可")</f>
        <v>可</v>
      </c>
    </row>
    <row r="47" spans="2:8" x14ac:dyDescent="0.55000000000000004">
      <c r="B47" s="11" t="s">
        <v>104</v>
      </c>
      <c r="C47" s="15" t="str" cm="1">
        <f t="array" ref="C47">_xlfn.IFS(AND(_xlfn.IFS(AND(C42&lt;=5,OR(C43=$U$2,C43=$U$3,C43=$U$4)),$S$11,AND(C42&lt;=5,AND(C43&gt;=9,C43&lt;=17)),$S$12,TRUE,$S$13)&lt;=C45,_xlfn.DAYS(C41,$C$2)&lt;=365),"可",C41=0,"可",TRUE,"不可")</f>
        <v>可</v>
      </c>
    </row>
    <row r="48" spans="2:8" x14ac:dyDescent="0.55000000000000004">
      <c r="C48" s="16"/>
    </row>
    <row r="49" spans="1:3" x14ac:dyDescent="0.55000000000000004">
      <c r="B49" s="11" t="s">
        <v>110</v>
      </c>
      <c r="C49" s="14">
        <f>工事依頼書!C36</f>
        <v>0</v>
      </c>
    </row>
    <row r="50" spans="1:3" x14ac:dyDescent="0.55000000000000004">
      <c r="B50" s="11" t="s">
        <v>111</v>
      </c>
      <c r="C50" s="11" cm="1">
        <f t="array" ref="C50">IF(OR(C49=$F$3:$F$39),6,WEEKDAY(C49,2))</f>
        <v>6</v>
      </c>
    </row>
    <row r="51" spans="1:3" x14ac:dyDescent="0.55000000000000004">
      <c r="B51" s="11" t="s">
        <v>112</v>
      </c>
      <c r="C51" s="11">
        <f>工事依頼書!C37</f>
        <v>0</v>
      </c>
    </row>
    <row r="52" spans="1:3" x14ac:dyDescent="0.55000000000000004">
      <c r="B52" s="11" t="s">
        <v>98</v>
      </c>
      <c r="C52" s="11">
        <f>NETWORKDAYS($C$23,C49,$F$3:$F$39)-2</f>
        <v>-2</v>
      </c>
    </row>
    <row r="53" spans="1:3" x14ac:dyDescent="0.55000000000000004">
      <c r="B53" s="11" t="s">
        <v>100</v>
      </c>
      <c r="C53" s="11">
        <f>NETWORKDAYS($C$2,C49,$F$3:$F$39)-2</f>
        <v>-2</v>
      </c>
    </row>
    <row r="54" spans="1:3" x14ac:dyDescent="0.55000000000000004">
      <c r="B54" s="11" t="s">
        <v>102</v>
      </c>
      <c r="C54" s="15" t="str" cm="1">
        <f t="array" ref="C54">_xlfn.IFS(AND(_xlfn.IFS(AND(C50&lt;=5,OR(C51=$U$2,C51=$U$3,C51=$U$4)),$S$11,AND(C50&lt;=5,AND(C51&gt;=9,C51&lt;=17)),$S$12,TRUE,$S$13)&lt;=C52,_xlfn.DAYS(C49,$C$2)&lt;=365),"可",C49=0,"可",TRUE,"不可")</f>
        <v>可</v>
      </c>
    </row>
    <row r="55" spans="1:3" x14ac:dyDescent="0.55000000000000004">
      <c r="B55" s="11" t="s">
        <v>104</v>
      </c>
      <c r="C55" s="15" t="str" cm="1">
        <f t="array" ref="C55">_xlfn.IFS(AND(_xlfn.IFS(AND(C50&lt;=5,OR(C51=$U$2,C51=$U$3,C51=$U$4)),$S$11,AND(C50&lt;=5,AND(C51&gt;=9,C51&lt;=17)),$S$12,TRUE,$S$13)&lt;=C53,_xlfn.DAYS(C49,$C$2)&lt;=365),"可",C49=0,"可",TRUE,"不可")</f>
        <v>可</v>
      </c>
    </row>
    <row r="57" spans="1:3" x14ac:dyDescent="0.55000000000000004">
      <c r="A57" t="s">
        <v>113</v>
      </c>
      <c r="B57" s="11" t="s">
        <v>114</v>
      </c>
      <c r="C57" s="11" t="str">
        <f>IF(AND($C$8=$U$5,$C$14=$U$5,$C$20=$U$5,$C$38=$U$5,$C$46=$U$5,$C$54=$U$5),$W$11,$W$12)</f>
        <v>不可です。稼働の間隔をご確認の上、再度希望日時をご記入ください。</v>
      </c>
    </row>
    <row r="58" spans="1:3" x14ac:dyDescent="0.55000000000000004">
      <c r="B58" s="11" t="s">
        <v>115</v>
      </c>
      <c r="C58" s="11" t="str">
        <f>IF(AND($C$8=$U$5,$C$14=$U$5,$C$20=$U$5,$C$30=$U$5),$W$11,$W$13)</f>
        <v>不可です。予約済の工事日では工事ができません。工事希望日の再調整が必要なため、以下の項目で工事希望日、時間帯をご入力し、再調整をご依頼ください。</v>
      </c>
    </row>
    <row r="59" spans="1:3" x14ac:dyDescent="0.55000000000000004">
      <c r="B59" s="11" t="s">
        <v>116</v>
      </c>
      <c r="C59" s="11" t="str">
        <f>IF(AND($C$8=$U$5,$C$14=$U$5,$C$20=$U$5,$C$38=$U$5,$C$46=$U$5,$C$54=$U$5),$W$11,$W$12)</f>
        <v>不可です。稼働の間隔をご確認の上、再度希望日時をご記入ください。</v>
      </c>
    </row>
    <row r="60" spans="1:3" x14ac:dyDescent="0.55000000000000004">
      <c r="B60" s="11" t="s">
        <v>117</v>
      </c>
      <c r="C60" s="11" t="str">
        <f>IF(AND($C$38=$U$5,$C$46=$U$5,$C$54=$U$5),$W$11,$W$12)</f>
        <v>不可です。稼働の間隔をご確認の上、再度希望日時をご記入ください。</v>
      </c>
    </row>
    <row r="61" spans="1:3" x14ac:dyDescent="0.55000000000000004">
      <c r="B61" s="11" t="s">
        <v>118</v>
      </c>
      <c r="C61" s="11" t="str">
        <f>IF(AND($C$39=$U$5,$C$47=$U$5,$C$55=$U$5),$W$11,$W$12)</f>
        <v>不可です。稼働の間隔をご確認の上、再度希望日時をご記入ください。</v>
      </c>
    </row>
    <row r="62" spans="1:3" x14ac:dyDescent="0.55000000000000004">
      <c r="B62" s="11" t="s">
        <v>119</v>
      </c>
      <c r="C62" s="11" t="str">
        <f>IF(AND($C$39=$U$5,$C$47=$U$5,$C$55=$U$5),$W$11,$W$12)</f>
        <v>不可です。稼働の間隔をご確認の上、再度希望日時をご記入ください。</v>
      </c>
    </row>
    <row r="64" spans="1:3" x14ac:dyDescent="0.55000000000000004">
      <c r="A64" t="s">
        <v>120</v>
      </c>
      <c r="B64" s="11" t="s">
        <v>121</v>
      </c>
      <c r="C64" s="11" t="str" cm="1">
        <f t="array" ref="C64">_xlfn.IFS(AND(工事依頼書!C10=納期判定リスト!W2,工事依頼書!C11=納期判定リスト!W5,OR(工事依頼書!C29="",工事依頼書!C30="")),"",AND(工事依頼書!C10=納期判定リスト!W2,工事依頼書!C11=納期判定リスト!W5),納期判定リスト!C58,TRUE,"")</f>
        <v/>
      </c>
    </row>
    <row r="65" spans="2:3" x14ac:dyDescent="0.55000000000000004">
      <c r="B65" s="11" t="s">
        <v>122</v>
      </c>
      <c r="C65" s="11" t="str" cm="1">
        <f t="array" ref="C65">_xlfn.IFS(AND(工事依頼書!C10=納期判定リスト!W2,工事依頼書!C11=納期判定リスト!W4),納期判定リスト!C57,AND(工事依頼書!C10=納期判定リスト!W2,工事依頼書!C11=納期判定リスト!W5,工事依頼書!C31=納期判定リスト!W13),納期判定リスト!C59,AND(工事依頼書!C10=納期判定リスト!W3,工事依頼書!C11=納期判定リスト!W6),納期判定リスト!C60,AND(工事依頼書!C10=納期判定リスト!W3,工事依頼書!C11=納期判定リスト!W7),納期判定リスト!C61,AND(工事依頼書!C10=納期判定リスト!W3,工事依頼書!C11=納期判定リスト!W8),納期判定リスト!C62,TRUE,"")</f>
        <v/>
      </c>
    </row>
  </sheetData>
  <sheetProtection sheet="1" objects="1" scenarios="1"/>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4e18604-f9c4-43b4-a6fd-69bc67c41bcc">
      <Terms xmlns="http://schemas.microsoft.com/office/infopath/2007/PartnerControls"/>
    </lcf76f155ced4ddcb4097134ff3c332f>
    <TaxCatchAll xmlns="e836178f-23ad-4c7d-962b-cc525b05294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2F1F9DF903D68459703EB33FDF07842" ma:contentTypeVersion="15" ma:contentTypeDescription="新しいドキュメントを作成します。" ma:contentTypeScope="" ma:versionID="36106d18a821cbb9cb1d90001c5b4fb8">
  <xsd:schema xmlns:xsd="http://www.w3.org/2001/XMLSchema" xmlns:xs="http://www.w3.org/2001/XMLSchema" xmlns:p="http://schemas.microsoft.com/office/2006/metadata/properties" xmlns:ns2="a4e18604-f9c4-43b4-a6fd-69bc67c41bcc" xmlns:ns3="e836178f-23ad-4c7d-962b-cc525b052949" targetNamespace="http://schemas.microsoft.com/office/2006/metadata/properties" ma:root="true" ma:fieldsID="cc0016e6414998a01f1c79653710656e" ns2:_="" ns3:_="">
    <xsd:import namespace="a4e18604-f9c4-43b4-a6fd-69bc67c41bcc"/>
    <xsd:import namespace="e836178f-23ad-4c7d-962b-cc525b05294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Location" minOccurs="0"/>
                <xsd:element ref="ns2:MediaServiceOCR"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e18604-f9c4-43b4-a6fd-69bc67c41bc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40495dbf-c790-4553-8539-553daef387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836178f-23ad-4c7d-962b-cc525b052949"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151d74ac-79fc-4862-9b30-069c6214b6b7}" ma:internalName="TaxCatchAll" ma:showField="CatchAllData" ma:web="e836178f-23ad-4c7d-962b-cc525b05294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525A094-9A1A-405D-B43E-D914FDC8631D}">
  <ds:schemaRefs>
    <ds:schemaRef ds:uri="http://purl.org/dc/terms/"/>
    <ds:schemaRef ds:uri="http://purl.org/dc/dcmitype/"/>
    <ds:schemaRef ds:uri="http://schemas.microsoft.com/office/2006/documentManagement/types"/>
    <ds:schemaRef ds:uri="http://schemas.microsoft.com/office/2006/metadata/properties"/>
    <ds:schemaRef ds:uri="http://schemas.microsoft.com/office/infopath/2007/PartnerControls"/>
    <ds:schemaRef ds:uri="http://www.w3.org/XML/1998/namespace"/>
    <ds:schemaRef ds:uri="http://purl.org/dc/elements/1.1/"/>
    <ds:schemaRef ds:uri="http://schemas.openxmlformats.org/package/2006/metadata/core-properties"/>
    <ds:schemaRef ds:uri="e836178f-23ad-4c7d-962b-cc525b052949"/>
    <ds:schemaRef ds:uri="a4e18604-f9c4-43b4-a6fd-69bc67c41bcc"/>
  </ds:schemaRefs>
</ds:datastoreItem>
</file>

<file path=customXml/itemProps2.xml><?xml version="1.0" encoding="utf-8"?>
<ds:datastoreItem xmlns:ds="http://schemas.openxmlformats.org/officeDocument/2006/customXml" ds:itemID="{8FFE202D-0B6A-49E4-85B4-8564F36709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4e18604-f9c4-43b4-a6fd-69bc67c41bcc"/>
    <ds:schemaRef ds:uri="e836178f-23ad-4c7d-962b-cc525b05294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BEBA71E-BDDC-48B9-826D-7D7CD9018474}">
  <ds:schemaRefs>
    <ds:schemaRef ds:uri="http://schemas.microsoft.com/sharepoint/v3/contenttype/forms"/>
  </ds:schemaRefs>
</ds:datastoreItem>
</file>

<file path=docMetadata/LabelInfo.xml><?xml version="1.0" encoding="utf-8"?>
<clbl:labelList xmlns:clbl="http://schemas.microsoft.com/office/2020/mipLabelMetadata">
  <clbl:label id="{e0793d39-0939-496d-b129-198edd916feb}" enabled="0" method="" siteId="{e0793d39-0939-496d-b129-198edd916fe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工事依頼書</vt:lpstr>
      <vt:lpstr>納期判定リスト</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Mayu Miura（三浦まゆ）</dc:creator>
  <cp:keywords/>
  <dc:description/>
  <cp:lastModifiedBy>Mao Sato（佐藤真央）</cp:lastModifiedBy>
  <cp:revision/>
  <dcterms:created xsi:type="dcterms:W3CDTF">2023-09-28T02:41:12Z</dcterms:created>
  <dcterms:modified xsi:type="dcterms:W3CDTF">2025-04-03T10:59:24Z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bb4fa5d-3ac5-4415-967c-34900a0e1c6f_Enabled">
    <vt:lpwstr>true</vt:lpwstr>
  </property>
  <property fmtid="{D5CDD505-2E9C-101B-9397-08002B2CF9AE}" pid="3" name="MSIP_Label_dbb4fa5d-3ac5-4415-967c-34900a0e1c6f_SetDate">
    <vt:lpwstr>2023-09-28T06:00:02Z</vt:lpwstr>
  </property>
  <property fmtid="{D5CDD505-2E9C-101B-9397-08002B2CF9AE}" pid="4" name="MSIP_Label_dbb4fa5d-3ac5-4415-967c-34900a0e1c6f_Method">
    <vt:lpwstr>Privileged</vt:lpwstr>
  </property>
  <property fmtid="{D5CDD505-2E9C-101B-9397-08002B2CF9AE}" pid="5" name="MSIP_Label_dbb4fa5d-3ac5-4415-967c-34900a0e1c6f_Name">
    <vt:lpwstr>dbb4fa5d-3ac5-4415-967c-34900a0e1c6f</vt:lpwstr>
  </property>
  <property fmtid="{D5CDD505-2E9C-101B-9397-08002B2CF9AE}" pid="6" name="MSIP_Label_dbb4fa5d-3ac5-4415-967c-34900a0e1c6f_SiteId">
    <vt:lpwstr>a629ef32-67ba-47a6-8eb3-ec43935644fc</vt:lpwstr>
  </property>
  <property fmtid="{D5CDD505-2E9C-101B-9397-08002B2CF9AE}" pid="7" name="MSIP_Label_dbb4fa5d-3ac5-4415-967c-34900a0e1c6f_ActionId">
    <vt:lpwstr>aa0abffd-56ab-413b-9aaf-03acbff26d88</vt:lpwstr>
  </property>
  <property fmtid="{D5CDD505-2E9C-101B-9397-08002B2CF9AE}" pid="8" name="MSIP_Label_dbb4fa5d-3ac5-4415-967c-34900a0e1c6f_ContentBits">
    <vt:lpwstr>0</vt:lpwstr>
  </property>
  <property fmtid="{D5CDD505-2E9C-101B-9397-08002B2CF9AE}" pid="9" name="ContentTypeId">
    <vt:lpwstr>0x01010032F1F9DF903D68459703EB33FDF07842</vt:lpwstr>
  </property>
  <property fmtid="{D5CDD505-2E9C-101B-9397-08002B2CF9AE}" pid="10" name="MediaServiceImageTags">
    <vt:lpwstr/>
  </property>
</Properties>
</file>